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ustomProperty3.bin" ContentType="application/vnd.openxmlformats-officedocument.spreadsheetml.customProperty"/>
  <Override PartName="/xl/drawings/drawing6.xml" ContentType="application/vnd.openxmlformats-officedocument.drawing+xml"/>
  <Override PartName="/xl/customProperty4.bin" ContentType="application/vnd.openxmlformats-officedocument.spreadsheetml.customProperty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ustomProperty5.bin" ContentType="application/vnd.openxmlformats-officedocument.spreadsheetml.customProperty"/>
  <Override PartName="/xl/drawings/drawing13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nfs\frrdr\03-Setorial\Informe aos Investidores\2024\2T24\Anexo de Informações Financeiras\Inglês\2024-2T\"/>
    </mc:Choice>
  </mc:AlternateContent>
  <xr:revisionPtr revIDLastSave="0" documentId="13_ncr:1_{387DEE31-3968-49BB-8C22-EEEDD9DB1AE4}" xr6:coauthVersionLast="47" xr6:coauthVersionMax="47" xr10:uidLastSave="{00000000-0000-0000-0000-000000000000}"/>
  <bookViews>
    <workbookView xWindow="-110" yWindow="-110" windowWidth="19420" windowHeight="10420" firstSheet="3" activeTab="3" xr2:uid="{3F433D2A-62BC-4113-BF04-09AF10F42881}"/>
  </bookViews>
  <sheets>
    <sheet name="FURNAS SOCIETÁRIO INDIVIDUAL." sheetId="17" state="hidden" r:id="rId1"/>
    <sheet name="Furnas acc" sheetId="19" state="hidden" r:id="rId2"/>
    <sheet name="Eletronorte acc" sheetId="31" state="hidden" r:id="rId3"/>
    <sheet name="COVER" sheetId="43" r:id="rId4"/>
    <sheet name="Consolidated" sheetId="35" r:id="rId5"/>
    <sheet name="Non-recurring" sheetId="41" r:id="rId6"/>
    <sheet name="Holding" sheetId="36" r:id="rId7"/>
    <sheet name="Thermal Revenue" sheetId="40" r:id="rId8"/>
    <sheet name="Chesf acc" sheetId="33" state="hidden" r:id="rId9"/>
    <sheet name="Furnas Parent Company" sheetId="22" r:id="rId10"/>
    <sheet name="MESA" sheetId="24" r:id="rId11"/>
    <sheet name="Furnas Consolidated" sheetId="44" r:id="rId12"/>
    <sheet name="Eletronorte Parent Company" sheetId="32" r:id="rId13"/>
    <sheet name="Teles Pires" sheetId="42" r:id="rId14"/>
    <sheet name="Eletronorte Consolidated" sheetId="45" r:id="rId15"/>
    <sheet name="Chesf " sheetId="34" r:id="rId16"/>
    <sheet name="CGT Eletrosul" sheetId="27" r:id="rId17"/>
    <sheet name="MESA acc" sheetId="10" state="hidden" r:id="rId18"/>
    <sheet name="CGT Eletrosul acc" sheetId="15" state="hidden" r:id="rId19"/>
    <sheet name="Eletropar acc" sheetId="16" state="hidden" r:id="rId20"/>
  </sheets>
  <definedNames>
    <definedName name="_xlnm._FilterDatabase" localSheetId="4" hidden="1">Consolidated!$J$5:$J$39</definedName>
    <definedName name="_xlnm._FilterDatabase" localSheetId="6" hidden="1">Holding!$I$5:$I$32</definedName>
    <definedName name="_xlnm._FilterDatabase" localSheetId="5" hidden="1">'Non-recurring'!#REF!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" i="41" l="1"/>
  <c r="G77" i="41"/>
  <c r="F77" i="41"/>
  <c r="E77" i="41"/>
  <c r="D77" i="41"/>
  <c r="C77" i="41"/>
  <c r="F6" i="40"/>
  <c r="E6" i="40"/>
  <c r="D6" i="40"/>
  <c r="C6" i="40"/>
  <c r="C10" i="42"/>
  <c r="C6" i="42"/>
  <c r="C5" i="42" s="1"/>
  <c r="C23" i="42" s="1"/>
  <c r="C26" i="42" s="1"/>
  <c r="C30" i="42" s="1"/>
  <c r="C32" i="42" s="1"/>
  <c r="V15" i="33" l="1"/>
  <c r="U15" i="33"/>
  <c r="T15" i="33"/>
  <c r="S15" i="33"/>
  <c r="R15" i="33"/>
  <c r="Q15" i="33"/>
  <c r="P15" i="33"/>
  <c r="O15" i="33"/>
  <c r="N15" i="33"/>
  <c r="M15" i="33"/>
  <c r="L15" i="33"/>
  <c r="K15" i="33"/>
  <c r="J15" i="33"/>
  <c r="I15" i="33"/>
  <c r="H15" i="33"/>
  <c r="G15" i="33"/>
  <c r="F15" i="33"/>
  <c r="E15" i="33"/>
  <c r="D15" i="33"/>
  <c r="C15" i="33"/>
  <c r="V4" i="33"/>
  <c r="V26" i="33" s="1"/>
  <c r="V31" i="33" s="1"/>
  <c r="V35" i="33" s="1"/>
  <c r="V37" i="33" s="1"/>
  <c r="U4" i="33"/>
  <c r="U26" i="33" s="1"/>
  <c r="T4" i="33"/>
  <c r="S4" i="33"/>
  <c r="R4" i="33"/>
  <c r="Q4" i="33"/>
  <c r="P4" i="33"/>
  <c r="O4" i="33"/>
  <c r="N4" i="33"/>
  <c r="M4" i="33"/>
  <c r="L4" i="33"/>
  <c r="K4" i="33"/>
  <c r="J4" i="33"/>
  <c r="I4" i="33"/>
  <c r="H4" i="33"/>
  <c r="G4" i="33"/>
  <c r="F4" i="33"/>
  <c r="F26" i="33" s="1"/>
  <c r="F31" i="33" s="1"/>
  <c r="F35" i="33" s="1"/>
  <c r="F37" i="33" s="1"/>
  <c r="E4" i="33"/>
  <c r="E26" i="33" s="1"/>
  <c r="E31" i="33" s="1"/>
  <c r="D4" i="33"/>
  <c r="D26" i="33" s="1"/>
  <c r="C4" i="33"/>
  <c r="C26" i="33" s="1"/>
  <c r="C31" i="33" s="1"/>
  <c r="C35" i="33" s="1"/>
  <c r="C37" i="33" s="1"/>
  <c r="V15" i="31"/>
  <c r="U15" i="31"/>
  <c r="T15" i="31"/>
  <c r="S15" i="31"/>
  <c r="R15" i="31"/>
  <c r="Q15" i="31"/>
  <c r="P15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V4" i="31"/>
  <c r="V26" i="31" s="1"/>
  <c r="V31" i="31" s="1"/>
  <c r="V35" i="31" s="1"/>
  <c r="V37" i="31" s="1"/>
  <c r="U4" i="31"/>
  <c r="U26" i="31" s="1"/>
  <c r="T4" i="31"/>
  <c r="S4" i="31"/>
  <c r="S26" i="31" s="1"/>
  <c r="R4" i="31"/>
  <c r="Q4" i="31"/>
  <c r="P4" i="31"/>
  <c r="O4" i="31"/>
  <c r="N4" i="31"/>
  <c r="N26" i="31" s="1"/>
  <c r="N31" i="31" s="1"/>
  <c r="N35" i="31" s="1"/>
  <c r="N37" i="31" s="1"/>
  <c r="M4" i="31"/>
  <c r="L4" i="31"/>
  <c r="K4" i="31"/>
  <c r="K26" i="31" s="1"/>
  <c r="J4" i="31"/>
  <c r="J26" i="31" s="1"/>
  <c r="J31" i="31" s="1"/>
  <c r="J35" i="31" s="1"/>
  <c r="J37" i="31" s="1"/>
  <c r="I4" i="31"/>
  <c r="H4" i="31"/>
  <c r="G4" i="31"/>
  <c r="F4" i="31"/>
  <c r="F26" i="31" s="1"/>
  <c r="F31" i="31" s="1"/>
  <c r="F35" i="31" s="1"/>
  <c r="F37" i="31" s="1"/>
  <c r="E4" i="31"/>
  <c r="E26" i="31" s="1"/>
  <c r="D4" i="31"/>
  <c r="C4" i="31"/>
  <c r="C26" i="31" l="1"/>
  <c r="C31" i="31" s="1"/>
  <c r="C35" i="31" s="1"/>
  <c r="C37" i="31" s="1"/>
  <c r="R26" i="33"/>
  <c r="R31" i="33" s="1"/>
  <c r="R35" i="33" s="1"/>
  <c r="R37" i="33" s="1"/>
  <c r="S26" i="33"/>
  <c r="S31" i="33" s="1"/>
  <c r="R26" i="31"/>
  <c r="R31" i="31" s="1"/>
  <c r="R35" i="31" s="1"/>
  <c r="R37" i="31" s="1"/>
  <c r="O26" i="33"/>
  <c r="O31" i="33" s="1"/>
  <c r="O26" i="31"/>
  <c r="O31" i="31" s="1"/>
  <c r="G26" i="33"/>
  <c r="Q26" i="31"/>
  <c r="Q31" i="31" s="1"/>
  <c r="Q26" i="33"/>
  <c r="G26" i="31"/>
  <c r="G31" i="31" s="1"/>
  <c r="I26" i="31"/>
  <c r="I31" i="31" s="1"/>
  <c r="I26" i="33"/>
  <c r="I31" i="33" s="1"/>
  <c r="J26" i="33"/>
  <c r="J31" i="33" s="1"/>
  <c r="J35" i="33" s="1"/>
  <c r="J37" i="33" s="1"/>
  <c r="K26" i="33"/>
  <c r="K31" i="33" s="1"/>
  <c r="K35" i="33" s="1"/>
  <c r="M26" i="33"/>
  <c r="M31" i="33" s="1"/>
  <c r="N26" i="33"/>
  <c r="N31" i="33" s="1"/>
  <c r="N35" i="33" s="1"/>
  <c r="N37" i="33" s="1"/>
  <c r="D31" i="33"/>
  <c r="E35" i="33"/>
  <c r="K31" i="31"/>
  <c r="U31" i="33"/>
  <c r="L26" i="33"/>
  <c r="D26" i="31"/>
  <c r="L26" i="31"/>
  <c r="T26" i="31"/>
  <c r="P26" i="31"/>
  <c r="T26" i="33"/>
  <c r="E31" i="31"/>
  <c r="M26" i="31"/>
  <c r="U31" i="31"/>
  <c r="G31" i="33"/>
  <c r="S35" i="33"/>
  <c r="S31" i="31"/>
  <c r="H26" i="31"/>
  <c r="H26" i="33"/>
  <c r="P26" i="33"/>
  <c r="Q31" i="33"/>
  <c r="G35" i="31" l="1"/>
  <c r="K35" i="31"/>
  <c r="G35" i="33"/>
  <c r="Q35" i="31"/>
  <c r="I35" i="31"/>
  <c r="P31" i="33"/>
  <c r="Q35" i="33"/>
  <c r="K37" i="33"/>
  <c r="E37" i="33"/>
  <c r="H31" i="31"/>
  <c r="T31" i="33"/>
  <c r="M35" i="33"/>
  <c r="O35" i="31"/>
  <c r="S35" i="31"/>
  <c r="E35" i="31"/>
  <c r="P31" i="31"/>
  <c r="L31" i="31"/>
  <c r="S37" i="33"/>
  <c r="D31" i="31"/>
  <c r="L31" i="33"/>
  <c r="H31" i="33"/>
  <c r="U35" i="31"/>
  <c r="I35" i="33"/>
  <c r="M31" i="31"/>
  <c r="U35" i="33"/>
  <c r="O35" i="33"/>
  <c r="T31" i="31"/>
  <c r="D35" i="33"/>
  <c r="U37" i="33" l="1"/>
  <c r="O37" i="31"/>
  <c r="I37" i="31"/>
  <c r="G37" i="31"/>
  <c r="T35" i="31"/>
  <c r="M35" i="31"/>
  <c r="L35" i="33"/>
  <c r="P35" i="31"/>
  <c r="I37" i="33"/>
  <c r="D35" i="31"/>
  <c r="M37" i="33"/>
  <c r="Q37" i="31"/>
  <c r="O37" i="33"/>
  <c r="E37" i="31"/>
  <c r="T35" i="33"/>
  <c r="G37" i="33"/>
  <c r="Q37" i="33"/>
  <c r="U37" i="31"/>
  <c r="S37" i="31"/>
  <c r="P35" i="33"/>
  <c r="K37" i="31"/>
  <c r="D37" i="33"/>
  <c r="H35" i="33"/>
  <c r="L35" i="31"/>
  <c r="H35" i="31"/>
  <c r="T37" i="33" l="1"/>
  <c r="H37" i="31"/>
  <c r="L37" i="33"/>
  <c r="D37" i="31"/>
  <c r="L37" i="31"/>
  <c r="P37" i="33"/>
  <c r="M37" i="31"/>
  <c r="T37" i="31"/>
  <c r="H37" i="33"/>
  <c r="P37" i="31"/>
  <c r="M15" i="16" l="1"/>
  <c r="M4" i="16"/>
  <c r="M26" i="16" s="1"/>
  <c r="M31" i="16" s="1"/>
  <c r="M35" i="16" s="1"/>
  <c r="M37" i="16" s="1"/>
  <c r="Q4" i="16" l="1"/>
  <c r="Q15" i="16"/>
  <c r="Q26" i="16" l="1"/>
  <c r="Q31" i="16" s="1"/>
  <c r="Q35" i="16" s="1"/>
  <c r="Q37" i="16" s="1"/>
  <c r="S15" i="19" l="1"/>
  <c r="R15" i="19"/>
  <c r="P15" i="19"/>
  <c r="P4" i="19"/>
  <c r="R4" i="19"/>
  <c r="Q4" i="19"/>
  <c r="O4" i="19"/>
  <c r="N4" i="19"/>
  <c r="U15" i="19"/>
  <c r="T15" i="19"/>
  <c r="O15" i="19"/>
  <c r="N15" i="19"/>
  <c r="U4" i="19"/>
  <c r="T4" i="19"/>
  <c r="S4" i="19"/>
  <c r="C4" i="19"/>
  <c r="O26" i="19" l="1"/>
  <c r="O31" i="19" s="1"/>
  <c r="O35" i="19" s="1"/>
  <c r="O37" i="19" s="1"/>
  <c r="P26" i="19"/>
  <c r="P31" i="19" s="1"/>
  <c r="T26" i="19"/>
  <c r="Q15" i="19"/>
  <c r="I4" i="16"/>
  <c r="I15" i="16"/>
  <c r="I26" i="16" s="1"/>
  <c r="I31" i="16" s="1"/>
  <c r="I35" i="16" s="1"/>
  <c r="I37" i="16" s="1"/>
  <c r="E15" i="16"/>
  <c r="E4" i="16"/>
  <c r="E26" i="16" s="1"/>
  <c r="E31" i="16" s="1"/>
  <c r="E35" i="16" s="1"/>
  <c r="E37" i="16" s="1"/>
  <c r="D4" i="16"/>
  <c r="D15" i="16"/>
  <c r="R26" i="19"/>
  <c r="F4" i="19"/>
  <c r="H15" i="19"/>
  <c r="F15" i="19"/>
  <c r="S26" i="19"/>
  <c r="K4" i="19"/>
  <c r="G4" i="19"/>
  <c r="N26" i="19"/>
  <c r="U26" i="19"/>
  <c r="U31" i="19" s="1"/>
  <c r="U35" i="19" s="1"/>
  <c r="U37" i="19" s="1"/>
  <c r="J15" i="19"/>
  <c r="M4" i="19"/>
  <c r="J4" i="19"/>
  <c r="L4" i="19"/>
  <c r="E15" i="19"/>
  <c r="I15" i="19"/>
  <c r="H4" i="19"/>
  <c r="E4" i="19"/>
  <c r="C15" i="19"/>
  <c r="C26" i="19" s="1"/>
  <c r="K15" i="19"/>
  <c r="D4" i="19"/>
  <c r="M15" i="19"/>
  <c r="L15" i="19"/>
  <c r="I4" i="19"/>
  <c r="D15" i="19"/>
  <c r="G15" i="19"/>
  <c r="H26" i="19" l="1"/>
  <c r="H31" i="19" s="1"/>
  <c r="H35" i="19" s="1"/>
  <c r="H37" i="19" s="1"/>
  <c r="J26" i="19"/>
  <c r="R31" i="19"/>
  <c r="D26" i="19"/>
  <c r="S31" i="19"/>
  <c r="E26" i="19"/>
  <c r="E31" i="19" s="1"/>
  <c r="E35" i="19" s="1"/>
  <c r="E37" i="19" s="1"/>
  <c r="C31" i="19"/>
  <c r="N31" i="19"/>
  <c r="T31" i="19"/>
  <c r="M26" i="19"/>
  <c r="M31" i="19" s="1"/>
  <c r="M35" i="19" s="1"/>
  <c r="M37" i="19" s="1"/>
  <c r="P35" i="19"/>
  <c r="Q26" i="19"/>
  <c r="I26" i="19"/>
  <c r="D26" i="16"/>
  <c r="K26" i="19"/>
  <c r="G26" i="19"/>
  <c r="F26" i="19"/>
  <c r="L26" i="19"/>
  <c r="L31" i="19" l="1"/>
  <c r="T35" i="19"/>
  <c r="F31" i="19"/>
  <c r="C35" i="19"/>
  <c r="G31" i="19"/>
  <c r="N35" i="19"/>
  <c r="K31" i="19"/>
  <c r="P37" i="19"/>
  <c r="D31" i="19"/>
  <c r="R35" i="19"/>
  <c r="S35" i="19"/>
  <c r="J31" i="19"/>
  <c r="Q31" i="19"/>
  <c r="I31" i="19"/>
  <c r="D31" i="16"/>
  <c r="C37" i="19" l="1"/>
  <c r="S37" i="19"/>
  <c r="F35" i="19"/>
  <c r="D35" i="19"/>
  <c r="L35" i="19"/>
  <c r="J35" i="19"/>
  <c r="K35" i="19"/>
  <c r="N37" i="19"/>
  <c r="G35" i="19"/>
  <c r="R37" i="19"/>
  <c r="T37" i="19"/>
  <c r="Q35" i="19"/>
  <c r="I35" i="19"/>
  <c r="D35" i="16"/>
  <c r="O15" i="15"/>
  <c r="P15" i="15"/>
  <c r="P4" i="15"/>
  <c r="O4" i="15"/>
  <c r="V15" i="15"/>
  <c r="U15" i="15"/>
  <c r="T15" i="15"/>
  <c r="S15" i="15"/>
  <c r="R15" i="15"/>
  <c r="Q15" i="15"/>
  <c r="S4" i="15"/>
  <c r="V4" i="15"/>
  <c r="U4" i="15"/>
  <c r="T4" i="15"/>
  <c r="Q4" i="15"/>
  <c r="J37" i="19" l="1"/>
  <c r="Q26" i="15"/>
  <c r="Q31" i="15" s="1"/>
  <c r="Q35" i="15" s="1"/>
  <c r="Q37" i="15" s="1"/>
  <c r="L37" i="19"/>
  <c r="T26" i="15"/>
  <c r="U26" i="15"/>
  <c r="V26" i="15"/>
  <c r="V31" i="15" s="1"/>
  <c r="V35" i="15" s="1"/>
  <c r="V37" i="15" s="1"/>
  <c r="K37" i="19"/>
  <c r="F37" i="19"/>
  <c r="D37" i="19"/>
  <c r="G37" i="19"/>
  <c r="R4" i="15"/>
  <c r="Q37" i="19"/>
  <c r="I37" i="19"/>
  <c r="D37" i="16"/>
  <c r="S26" i="15"/>
  <c r="P26" i="15"/>
  <c r="O26" i="15"/>
  <c r="U31" i="15" l="1"/>
  <c r="S31" i="15"/>
  <c r="T31" i="15"/>
  <c r="O31" i="15"/>
  <c r="P31" i="15"/>
  <c r="R26" i="15"/>
  <c r="D12" i="17"/>
  <c r="T35" i="15" l="1"/>
  <c r="P35" i="15"/>
  <c r="O35" i="15"/>
  <c r="U35" i="15"/>
  <c r="S35" i="15"/>
  <c r="R31" i="15"/>
  <c r="S15" i="16"/>
  <c r="S4" i="16"/>
  <c r="T4" i="16"/>
  <c r="P4" i="16"/>
  <c r="N15" i="16"/>
  <c r="N4" i="16"/>
  <c r="O4" i="16"/>
  <c r="R4" i="16"/>
  <c r="R15" i="16"/>
  <c r="D2" i="17"/>
  <c r="D23" i="17" s="1"/>
  <c r="D28" i="17" s="1"/>
  <c r="D32" i="17" s="1"/>
  <c r="D34" i="17" s="1"/>
  <c r="T15" i="16"/>
  <c r="U4" i="16"/>
  <c r="U15" i="16"/>
  <c r="P15" i="16"/>
  <c r="O15" i="16"/>
  <c r="B2" i="17"/>
  <c r="E2" i="17"/>
  <c r="C2" i="17"/>
  <c r="F2" i="17"/>
  <c r="B12" i="17"/>
  <c r="E12" i="17"/>
  <c r="C12" i="17"/>
  <c r="F12" i="17"/>
  <c r="P37" i="15" l="1"/>
  <c r="T37" i="15"/>
  <c r="F23" i="17"/>
  <c r="F28" i="17" s="1"/>
  <c r="F32" i="17" s="1"/>
  <c r="F34" i="17" s="1"/>
  <c r="U37" i="15"/>
  <c r="O37" i="15"/>
  <c r="S37" i="15"/>
  <c r="R35" i="15"/>
  <c r="T26" i="16"/>
  <c r="S26" i="16"/>
  <c r="P26" i="16"/>
  <c r="N26" i="16"/>
  <c r="U26" i="16"/>
  <c r="U31" i="16" s="1"/>
  <c r="U35" i="16" s="1"/>
  <c r="U37" i="16" s="1"/>
  <c r="O26" i="16"/>
  <c r="R26" i="16"/>
  <c r="E23" i="17"/>
  <c r="E28" i="17" s="1"/>
  <c r="E32" i="17" s="1"/>
  <c r="E34" i="17" s="1"/>
  <c r="C23" i="17"/>
  <c r="C28" i="17" s="1"/>
  <c r="C32" i="17" s="1"/>
  <c r="C34" i="17" s="1"/>
  <c r="B23" i="17"/>
  <c r="B28" i="17" s="1"/>
  <c r="B32" i="17" s="1"/>
  <c r="B34" i="17" s="1"/>
  <c r="R37" i="15" l="1"/>
  <c r="T31" i="16"/>
  <c r="S31" i="16"/>
  <c r="R31" i="16"/>
  <c r="O31" i="16"/>
  <c r="N31" i="16"/>
  <c r="P31" i="16"/>
  <c r="B12" i="10"/>
  <c r="B2" i="10"/>
  <c r="B23" i="10" l="1"/>
  <c r="R35" i="16"/>
  <c r="S35" i="16"/>
  <c r="T35" i="16"/>
  <c r="N35" i="16"/>
  <c r="P35" i="16"/>
  <c r="O35" i="16"/>
  <c r="D12" i="10"/>
  <c r="C12" i="10"/>
  <c r="D2" i="10"/>
  <c r="C2" i="10"/>
  <c r="B28" i="10" l="1"/>
  <c r="T37" i="16"/>
  <c r="S37" i="16"/>
  <c r="R37" i="16"/>
  <c r="P37" i="16"/>
  <c r="O37" i="16"/>
  <c r="N37" i="16"/>
  <c r="C23" i="10"/>
  <c r="E2" i="10"/>
  <c r="E12" i="10"/>
  <c r="D23" i="10"/>
  <c r="D28" i="10" s="1"/>
  <c r="D32" i="10" s="1"/>
  <c r="D34" i="10" s="1"/>
  <c r="C28" i="10" l="1"/>
  <c r="B32" i="10"/>
  <c r="E23" i="10"/>
  <c r="C15" i="15"/>
  <c r="C4" i="15"/>
  <c r="C26" i="15" s="1"/>
  <c r="C31" i="15" s="1"/>
  <c r="C35" i="15" s="1"/>
  <c r="C37" i="15" s="1"/>
  <c r="B34" i="10" l="1"/>
  <c r="E28" i="10"/>
  <c r="C32" i="10"/>
  <c r="D4" i="15"/>
  <c r="L15" i="16"/>
  <c r="F15" i="15"/>
  <c r="F4" i="15"/>
  <c r="E4" i="15"/>
  <c r="E26" i="15" s="1"/>
  <c r="E15" i="15"/>
  <c r="M15" i="15"/>
  <c r="F12" i="10"/>
  <c r="F2" i="10"/>
  <c r="M4" i="15"/>
  <c r="L4" i="16"/>
  <c r="K4" i="15"/>
  <c r="J15" i="16"/>
  <c r="J4" i="16"/>
  <c r="H4" i="15"/>
  <c r="H15" i="15"/>
  <c r="G4" i="16"/>
  <c r="G15" i="16"/>
  <c r="I4" i="15"/>
  <c r="F15" i="16"/>
  <c r="J4" i="15"/>
  <c r="J15" i="15"/>
  <c r="H4" i="16"/>
  <c r="L4" i="15"/>
  <c r="K15" i="16"/>
  <c r="K4" i="16"/>
  <c r="F4" i="16"/>
  <c r="G15" i="15"/>
  <c r="G4" i="15"/>
  <c r="C4" i="16"/>
  <c r="C15" i="16"/>
  <c r="D15" i="15"/>
  <c r="N4" i="15"/>
  <c r="N15" i="15"/>
  <c r="H15" i="16"/>
  <c r="I15" i="15"/>
  <c r="D26" i="15" l="1"/>
  <c r="C34" i="10"/>
  <c r="F26" i="15"/>
  <c r="F31" i="15" s="1"/>
  <c r="F35" i="15" s="1"/>
  <c r="F37" i="15" s="1"/>
  <c r="E32" i="10"/>
  <c r="E31" i="15"/>
  <c r="J26" i="16"/>
  <c r="J26" i="15"/>
  <c r="K26" i="15"/>
  <c r="F26" i="16"/>
  <c r="H26" i="16"/>
  <c r="L26" i="16"/>
  <c r="M26" i="15"/>
  <c r="G26" i="16"/>
  <c r="F23" i="10"/>
  <c r="G26" i="15"/>
  <c r="I26" i="15"/>
  <c r="I31" i="15" s="1"/>
  <c r="I35" i="15" s="1"/>
  <c r="I37" i="15" s="1"/>
  <c r="N26" i="15"/>
  <c r="N31" i="15" s="1"/>
  <c r="N35" i="15" s="1"/>
  <c r="N37" i="15" s="1"/>
  <c r="H26" i="15"/>
  <c r="L26" i="15"/>
  <c r="K26" i="16"/>
  <c r="C26" i="16"/>
  <c r="F28" i="10" l="1"/>
  <c r="G31" i="15"/>
  <c r="M31" i="15"/>
  <c r="H31" i="15"/>
  <c r="L31" i="15"/>
  <c r="E35" i="15"/>
  <c r="E34" i="10"/>
  <c r="D31" i="15"/>
  <c r="K31" i="15"/>
  <c r="J31" i="15"/>
  <c r="J31" i="16"/>
  <c r="L31" i="16"/>
  <c r="K31" i="16"/>
  <c r="H31" i="16"/>
  <c r="G31" i="16"/>
  <c r="F31" i="16"/>
  <c r="C31" i="16"/>
  <c r="F32" i="10" l="1"/>
  <c r="K35" i="15"/>
  <c r="M35" i="15"/>
  <c r="D35" i="15"/>
  <c r="E37" i="15"/>
  <c r="L35" i="15"/>
  <c r="G35" i="15"/>
  <c r="H35" i="15"/>
  <c r="J35" i="15"/>
  <c r="K35" i="16"/>
  <c r="L35" i="16"/>
  <c r="J35" i="16"/>
  <c r="H35" i="16"/>
  <c r="F35" i="16"/>
  <c r="G35" i="16"/>
  <c r="C35" i="16"/>
  <c r="L37" i="15" l="1"/>
  <c r="M37" i="15"/>
  <c r="K37" i="15"/>
  <c r="H37" i="15"/>
  <c r="G37" i="15"/>
  <c r="D37" i="15"/>
  <c r="F34" i="10"/>
  <c r="J37" i="15"/>
  <c r="J37" i="16"/>
  <c r="L37" i="16"/>
  <c r="K37" i="16"/>
  <c r="H37" i="16"/>
  <c r="G37" i="16"/>
  <c r="F37" i="16"/>
  <c r="C37" i="16"/>
</calcChain>
</file>

<file path=xl/sharedStrings.xml><?xml version="1.0" encoding="utf-8"?>
<sst xmlns="http://schemas.openxmlformats.org/spreadsheetml/2006/main" count="959" uniqueCount="732">
  <si>
    <r>
      <rPr>
        <b/>
        <sz val="10"/>
        <color theme="1"/>
        <rFont val="Verdana"/>
        <family val="2"/>
      </rPr>
      <t>Receita operacional líquida</t>
    </r>
  </si>
  <si>
    <r>
      <rPr>
        <b/>
        <sz val="10"/>
        <color theme="1"/>
        <rFont val="Verdana"/>
        <family val="2"/>
      </rPr>
      <t>Ebitda</t>
    </r>
  </si>
  <si>
    <r>
      <rPr>
        <b/>
        <sz val="10"/>
        <color theme="1"/>
        <rFont val="Verdana"/>
        <family val="2"/>
      </rPr>
      <t>Resultado financeiro</t>
    </r>
  </si>
  <si>
    <r>
      <rPr>
        <sz val="10"/>
        <color theme="1"/>
        <rFont val="Verdana"/>
        <family val="2"/>
      </rPr>
      <t>Depreciação e amortização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</si>
  <si>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</si>
  <si>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</si>
  <si>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</si>
  <si>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</si>
  <si>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</si>
  <si>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</si>
  <si>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</si>
  <si>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</si>
  <si>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</si>
  <si>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</si>
  <si>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</si>
  <si>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</si>
  <si>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</si>
  <si>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</si>
  <si>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</si>
  <si>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</si>
  <si>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</si>
  <si>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</si>
  <si>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Outros custos e despesas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</si>
  <si>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</si>
  <si>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</si>
  <si>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CCEE - Energia de Curto Prazo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</si>
  <si>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</si>
  <si>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</si>
  <si>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</si>
  <si>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</si>
  <si>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sz val="10"/>
        <color theme="1"/>
        <rFont val="Verdana"/>
        <family val="2"/>
      </rPr>
      <t>Resultado das participações societárias</t>
    </r>
  </si>
  <si>
    <r>
      <rPr>
        <b/>
        <sz val="10"/>
        <color theme="1"/>
        <rFont val="Verdana"/>
        <family val="2"/>
      </rPr>
      <t>Lucro líquido do período</t>
    </r>
  </si>
  <si>
    <r>
      <rPr>
        <sz val="10"/>
        <color theme="1"/>
        <rFont val="Verdana"/>
        <family val="2"/>
      </rPr>
      <t>Outras receitas e despesas operacionais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</si>
  <si>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</si>
  <si>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Receita de incentivos fiscais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</si>
  <si>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</si>
  <si>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Receita RBSE</t>
    </r>
  </si>
  <si>
    <r>
      <rPr>
        <sz val="10"/>
        <color theme="1"/>
        <rFont val="Verdana"/>
        <family val="2"/>
      </rPr>
      <t>(-) Non-recurring PMSO events</t>
    </r>
  </si>
  <si>
    <r>
      <rPr>
        <sz val="10"/>
        <color theme="1"/>
        <rFont val="Verdana"/>
        <family val="2"/>
      </rPr>
      <t>(-) Non-recurring provisions</t>
    </r>
  </si>
  <si>
    <r>
      <rPr>
        <sz val="10"/>
        <color theme="1"/>
        <rFont val="Verdana"/>
        <family val="2"/>
      </rPr>
      <t>(-) Accrual of retroactive ICMS Cal</t>
    </r>
  </si>
  <si>
    <r>
      <rPr>
        <sz val="10"/>
        <color theme="1"/>
        <rFont val="Verdana"/>
        <family val="2"/>
      </rPr>
      <t>(-) Regulatory remeasurements - Transmission Contracts</t>
    </r>
  </si>
  <si>
    <r>
      <rPr>
        <b/>
        <sz val="10"/>
        <color theme="1"/>
        <rFont val="Verdana"/>
        <family val="2"/>
      </rPr>
      <t>Adjusted Financial Results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</si>
  <si>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million)</t>
    </r>
  </si>
  <si>
    <r>
      <rPr>
        <b/>
        <sz val="10"/>
        <color theme="1"/>
        <rFont val="Verdana"/>
        <family val="2"/>
      </rPr>
      <t>Non-recurring items – Adjustments</t>
    </r>
  </si>
  <si>
    <r>
      <rPr>
        <sz val="10"/>
        <color theme="1"/>
        <rFont val="Verdana"/>
        <family val="2"/>
      </rPr>
      <t>(-) Reimbursement Santa Rita TPP/Re-accounting retroactive to 2016 CCEE Furnas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</si>
  <si>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</si>
  <si>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Generation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</si>
  <si>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</si>
  <si>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Procurement - Thermal</t>
    </r>
  </si>
  <si>
    <r>
      <rPr>
        <sz val="10"/>
        <color theme="1"/>
        <rFont val="Verdana"/>
        <family val="2"/>
      </rPr>
      <t>Operation and Maintenance - Renewables</t>
    </r>
  </si>
  <si>
    <r>
      <rPr>
        <b/>
        <sz val="10"/>
        <color theme="1"/>
        <rFont val="Verdana"/>
        <family val="2"/>
      </rPr>
      <t>Transmission</t>
    </r>
  </si>
  <si>
    <r>
      <rPr>
        <sz val="10"/>
        <rFont val="Verdana"/>
        <family val="2"/>
      </rPr>
      <t>Santa Cruz</t>
    </r>
  </si>
  <si>
    <r>
      <rPr>
        <sz val="10"/>
        <rFont val="Verdana"/>
        <family val="2"/>
      </rPr>
      <t>Candiota III</t>
    </r>
  </si>
  <si>
    <r>
      <rPr>
        <sz val="10"/>
        <rFont val="Verdana"/>
        <family val="2"/>
      </rPr>
      <t>Mauá 3</t>
    </r>
  </si>
  <si>
    <r>
      <rPr>
        <sz val="10"/>
        <rFont val="Verdana"/>
        <family val="2"/>
      </rPr>
      <t>Aparecida</t>
    </r>
  </si>
  <si>
    <r>
      <rPr>
        <sz val="10"/>
        <rFont val="Verdana"/>
        <family val="2"/>
      </rPr>
      <t>Rio Negro</t>
    </r>
  </si>
  <si>
    <r>
      <rPr>
        <sz val="10"/>
        <rFont val="Verdana"/>
        <family val="2"/>
      </rPr>
      <t>PIEs - Cristiano Rocha Complex</t>
    </r>
  </si>
  <si>
    <r>
      <rPr>
        <sz val="10"/>
        <rFont val="Verdana"/>
        <family val="2"/>
      </rPr>
      <t>PIEs - Tambaqui Complex</t>
    </r>
  </si>
  <si>
    <r>
      <rPr>
        <sz val="10"/>
        <rFont val="Verdana"/>
        <family val="2"/>
      </rPr>
      <t>PIEs - Manauara Complex</t>
    </r>
  </si>
  <si>
    <r>
      <rPr>
        <sz val="10"/>
        <rFont val="Verdana"/>
        <family val="2"/>
      </rPr>
      <t>PIEs - Jaraqui Complex</t>
    </r>
  </si>
  <si>
    <r>
      <rPr>
        <sz val="10"/>
        <rFont val="Verdana"/>
        <family val="2"/>
      </rPr>
      <t>PIEs - Ponta Negra Complex</t>
    </r>
  </si>
  <si>
    <r>
      <rPr>
        <sz val="10"/>
        <rFont val="Verdana"/>
        <family val="2"/>
      </rPr>
      <t>Interior - Anamã Complex</t>
    </r>
  </si>
  <si>
    <r>
      <rPr>
        <sz val="10"/>
        <rFont val="Verdana"/>
        <family val="2"/>
      </rPr>
      <t>Interior - Codajás Complex</t>
    </r>
  </si>
  <si>
    <r>
      <rPr>
        <sz val="10"/>
        <rFont val="Verdana"/>
        <family val="2"/>
      </rPr>
      <t>Interior - Caapiranga Complex</t>
    </r>
  </si>
  <si>
    <r>
      <rPr>
        <sz val="10"/>
        <rFont val="Verdana"/>
        <family val="2"/>
      </rPr>
      <t>Interior - Anori Complex</t>
    </r>
  </si>
  <si>
    <r>
      <rPr>
        <b/>
        <sz val="10"/>
        <rFont val="Verdana"/>
        <family val="2"/>
      </rPr>
      <t>Total</t>
    </r>
  </si>
  <si>
    <r>
      <rPr>
        <sz val="10"/>
        <color theme="1"/>
        <rFont val="Verdana"/>
        <family val="2"/>
      </rPr>
      <t>*The item Operating Costs and Expenses considers the balance of depreciation and amortization, differing from the total presented in the "Consolidated" sheet.</t>
    </r>
  </si>
  <si>
    <r>
      <rPr>
        <b/>
        <sz val="10"/>
        <color theme="1"/>
        <rFont val="Verdana"/>
        <family val="2"/>
      </rPr>
      <t xml:space="preserve">Income or Loss for the Period </t>
    </r>
  </si>
  <si>
    <r>
      <rPr>
        <sz val="10"/>
        <color theme="1"/>
        <rFont val="Verdana"/>
        <family val="2"/>
      </rPr>
      <t>+ Provision for Income Tax and Social Contribution</t>
    </r>
  </si>
  <si>
    <r>
      <rPr>
        <sz val="10"/>
        <color theme="1"/>
        <rFont val="Verdana"/>
        <family val="2"/>
      </rPr>
      <t xml:space="preserve">+ Financial Result </t>
    </r>
  </si>
  <si>
    <r>
      <rPr>
        <sz val="10"/>
        <color theme="1"/>
        <rFont val="Verdana"/>
        <family val="2"/>
      </rPr>
      <t>+ Amortization and Depreciation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</si>
  <si>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</si>
  <si>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 xml:space="preserve">Adjustments Revenue </t>
    </r>
  </si>
  <si>
    <r>
      <rPr>
        <sz val="10"/>
        <color theme="1"/>
        <rFont val="Verdana"/>
        <family val="2"/>
      </rPr>
      <t>Adjustments Costs and Expenses</t>
    </r>
  </si>
  <si>
    <r>
      <rPr>
        <sz val="10"/>
        <color theme="1"/>
        <rFont val="Verdana"/>
        <family val="2"/>
      </rPr>
      <t>Adjustments Provisions</t>
    </r>
  </si>
  <si>
    <r>
      <rPr>
        <sz val="10"/>
        <color theme="1"/>
        <rFont val="Verdana"/>
        <family val="2"/>
      </rPr>
      <t>Adjustments Other Income and Expenses</t>
    </r>
  </si>
  <si>
    <r>
      <rPr>
        <sz val="10"/>
        <color theme="1"/>
        <rFont val="Verdana"/>
        <family val="2"/>
      </rPr>
      <t xml:space="preserve">Adjustments Discontinued Operations </t>
    </r>
  </si>
  <si>
    <r>
      <rPr>
        <b/>
        <sz val="10"/>
        <color theme="1"/>
        <rFont val="Verdana"/>
        <family val="2"/>
      </rPr>
      <t>Adjusted EBITDA</t>
    </r>
  </si>
  <si>
    <r>
      <rPr>
        <b/>
        <sz val="10"/>
        <color theme="1"/>
        <rFont val="Verdana"/>
        <family val="2"/>
      </rPr>
      <t>Generation Revenue</t>
    </r>
  </si>
  <si>
    <r>
      <rPr>
        <b/>
        <sz val="10"/>
        <color theme="1"/>
        <rFont val="Verdana"/>
        <family val="2"/>
      </rPr>
      <t>Transmission Revenue</t>
    </r>
  </si>
  <si>
    <r>
      <rPr>
        <b/>
        <sz val="10"/>
        <color theme="1"/>
        <rFont val="Verdana"/>
        <family val="2"/>
      </rPr>
      <t>Adjusted Operating Costs/Expenses</t>
    </r>
  </si>
  <si>
    <r>
      <rPr>
        <b/>
        <sz val="10"/>
        <color theme="1"/>
        <rFont val="Verdana"/>
        <family val="2"/>
      </rPr>
      <t>Operating costs/expenses</t>
    </r>
  </si>
  <si>
    <r>
      <rPr>
        <b/>
        <sz val="10"/>
        <color theme="1"/>
        <rFont val="Verdana"/>
        <family val="2"/>
      </rPr>
      <t>Adjusted Generation Revenue</t>
    </r>
  </si>
  <si>
    <r>
      <rPr>
        <b/>
        <sz val="10"/>
        <color theme="1"/>
        <rFont val="Verdana"/>
        <family val="2"/>
      </rPr>
      <t>Total Adjusted Income Tax and Social Contribution</t>
    </r>
  </si>
  <si>
    <r>
      <rPr>
        <b/>
        <sz val="11"/>
        <rFont val="Verdana"/>
        <family val="2"/>
      </rPr>
      <t>Thermal Revenue</t>
    </r>
    <r>
      <rPr>
        <sz val="11"/>
        <rFont val="Verdana"/>
        <family val="2"/>
      </rPr>
      <t xml:space="preserve">
</t>
    </r>
    <r>
      <rPr>
        <b/>
        <sz val="1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</si>
  <si>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3ITR</t>
    </r>
  </si>
  <si>
    <r>
      <rPr>
        <sz val="10"/>
        <color theme="1"/>
        <rFont val="Verdana"/>
        <family val="2"/>
      </rPr>
      <t>Construção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</si>
  <si>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</si>
  <si>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</si>
  <si>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</si>
  <si>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</si>
  <si>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</si>
  <si>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</si>
  <si>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</si>
  <si>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</si>
  <si>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</si>
  <si>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</si>
  <si>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</si>
  <si>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</si>
  <si>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</si>
  <si>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</si>
  <si>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</si>
  <si>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</si>
  <si>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</si>
  <si>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</si>
  <si>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</si>
  <si>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</si>
  <si>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Receita operacional líquida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</si>
  <si>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</si>
  <si>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</si>
  <si>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CCEE - Energia de Curto Prazo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</si>
  <si>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</si>
  <si>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</si>
  <si>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</si>
  <si>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</si>
  <si>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</si>
  <si>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</si>
  <si>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</si>
  <si>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</si>
  <si>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</si>
  <si>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</si>
  <si>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</si>
  <si>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</si>
  <si>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</si>
  <si>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</si>
  <si>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</si>
  <si>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</si>
  <si>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Outros custos e despesas operacionais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</si>
  <si>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</si>
  <si>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Depreciação e amortização</t>
    </r>
  </si>
  <si>
    <r>
      <rPr>
        <sz val="10"/>
        <color theme="1"/>
        <rFont val="Verdana"/>
        <family val="2"/>
      </rPr>
      <t>Resultado das participações societárias</t>
    </r>
  </si>
  <si>
    <r>
      <rPr>
        <sz val="10"/>
        <color theme="1"/>
        <rFont val="Verdana"/>
        <family val="2"/>
      </rPr>
      <t>Outras receitas e despesas operacionais</t>
    </r>
  </si>
  <si>
    <r>
      <rPr>
        <b/>
        <sz val="10"/>
        <color theme="1"/>
        <rFont val="Verdana"/>
        <family val="2"/>
      </rPr>
      <t>Resultado financeiro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</si>
  <si>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</si>
  <si>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</si>
  <si>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</si>
  <si>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sz val="10"/>
        <color theme="1"/>
        <rFont val="Verdana"/>
        <family val="2"/>
      </rPr>
      <t>Receita de incentivos fiscais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</si>
  <si>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</si>
  <si>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</si>
  <si>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Lucro líquido do período</t>
    </r>
  </si>
  <si>
    <r>
      <rPr>
        <b/>
        <sz val="10"/>
        <color theme="1"/>
        <rFont val="Verdana"/>
        <family val="2"/>
      </rPr>
      <t>Net operating revenue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</si>
  <si>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</si>
  <si>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</si>
  <si>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</si>
  <si>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</si>
  <si>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</si>
  <si>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Contractual revenue</t>
    </r>
  </si>
  <si>
    <r>
      <rPr>
        <sz val="10"/>
        <color theme="1"/>
        <rFont val="Verdana"/>
        <family val="2"/>
      </rPr>
      <t>RBSE Revenue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</si>
  <si>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</si>
  <si>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</si>
  <si>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</si>
  <si>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</si>
  <si>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</si>
  <si>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</si>
  <si>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</si>
  <si>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</si>
  <si>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Charges for use of power grid</t>
    </r>
  </si>
  <si>
    <r>
      <rPr>
        <sz val="10"/>
        <color theme="1"/>
        <rFont val="Verdana"/>
        <family val="2"/>
      </rPr>
      <t>Fuel for electric power production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</si>
  <si>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</si>
  <si>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</si>
  <si>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Regulatory remeasurements - Transmission Contracts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</si>
  <si>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</si>
  <si>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Income from equity investments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</si>
  <si>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</si>
  <si>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</si>
  <si>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Depreciation and amortization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</si>
  <si>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</si>
  <si>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</si>
  <si>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</si>
  <si>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</si>
  <si>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sz val="10"/>
        <color theme="1"/>
        <rFont val="Verdana"/>
        <family val="2"/>
      </rPr>
      <t>Revenue from tax incentives</t>
    </r>
  </si>
  <si>
    <r>
      <rPr>
        <b/>
        <sz val="10"/>
        <color theme="1"/>
        <rFont val="Verdana"/>
        <family val="2"/>
      </rPr>
      <t>Net profit from continued operations</t>
    </r>
  </si>
  <si>
    <r>
      <rPr>
        <b/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</si>
  <si>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</si>
  <si>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</si>
  <si>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Net operating revenue</t>
    </r>
  </si>
  <si>
    <r>
      <rPr>
        <b/>
        <sz val="10"/>
        <color theme="1"/>
        <rFont val="Verdana"/>
        <family val="2"/>
      </rPr>
      <t>Generation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</si>
  <si>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</si>
  <si>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</si>
  <si>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</si>
  <si>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</si>
  <si>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</si>
  <si>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Transmission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</si>
  <si>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</si>
  <si>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Contractual revenue</t>
    </r>
  </si>
  <si>
    <r>
      <rPr>
        <sz val="10"/>
        <color theme="1"/>
        <rFont val="Verdana"/>
        <family val="2"/>
      </rPr>
      <t>RBSE Revenue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</si>
  <si>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</si>
  <si>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</si>
  <si>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</si>
  <si>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</si>
  <si>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</si>
  <si>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rFont val="Verdana"/>
        <family val="2"/>
      </rPr>
      <t>Materials</t>
    </r>
  </si>
  <si>
    <r>
      <rPr>
        <sz val="10"/>
        <color theme="1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</si>
  <si>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</si>
  <si>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Charges for use of power grid</t>
    </r>
  </si>
  <si>
    <r>
      <rPr>
        <sz val="10"/>
        <color theme="1"/>
        <rFont val="Verdana"/>
        <family val="2"/>
      </rPr>
      <t>Fuel for electric power production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</si>
  <si>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</si>
  <si>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</si>
  <si>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Regulatory remeasurements - Transmission Contracts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</si>
  <si>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</si>
  <si>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Income from equity investments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</si>
  <si>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</si>
  <si>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</si>
  <si>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Depreciation and amortization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</si>
  <si>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</si>
  <si>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</si>
  <si>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</si>
  <si>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</si>
  <si>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sz val="10"/>
        <color theme="1"/>
        <rFont val="Verdana"/>
        <family val="2"/>
      </rPr>
      <t>Revenue from tax incentives</t>
    </r>
  </si>
  <si>
    <r>
      <rPr>
        <b/>
        <sz val="10"/>
        <color theme="1"/>
        <rFont val="Verdana"/>
        <family val="2"/>
      </rPr>
      <t>Net profit from continued operations</t>
    </r>
  </si>
  <si>
    <r>
      <rPr>
        <b/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</si>
  <si>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</si>
  <si>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</si>
  <si>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Net operating revenue</t>
    </r>
  </si>
  <si>
    <r>
      <rPr>
        <b/>
        <sz val="10"/>
        <color theme="1"/>
        <rFont val="Verdana"/>
        <family val="2"/>
      </rPr>
      <t>Generation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</si>
  <si>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</si>
  <si>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Procurement - Thermal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</si>
  <si>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</si>
  <si>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</si>
  <si>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</si>
  <si>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</si>
  <si>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Transmission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</si>
  <si>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</si>
  <si>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Contractual revenue</t>
    </r>
  </si>
  <si>
    <r>
      <rPr>
        <sz val="10"/>
        <color theme="1"/>
        <rFont val="Verdana"/>
        <family val="2"/>
      </rPr>
      <t>RBSE Revenue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</si>
  <si>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</si>
  <si>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</si>
  <si>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</si>
  <si>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</si>
  <si>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</si>
  <si>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</si>
  <si>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</si>
  <si>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</si>
  <si>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Charges for use of power grid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</si>
  <si>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</si>
  <si>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</si>
  <si>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Regulatory remeasurements - Transmission Contracts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</si>
  <si>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</si>
  <si>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Income from equity investments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</si>
  <si>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</si>
  <si>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</si>
  <si>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Depreciation and amortization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</si>
  <si>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</si>
  <si>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</si>
  <si>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</si>
  <si>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</si>
  <si>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b/>
        <sz val="10"/>
        <color theme="1"/>
        <rFont val="Verdana"/>
        <family val="2"/>
      </rPr>
      <t>Net profit from continued operations</t>
    </r>
  </si>
  <si>
    <r>
      <rPr>
        <b/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</si>
  <si>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</si>
  <si>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</si>
  <si>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Net operating revenue</t>
    </r>
  </si>
  <si>
    <r>
      <rPr>
        <sz val="10"/>
        <color theme="1"/>
        <rFont val="Verdana"/>
        <family val="2"/>
      </rPr>
      <t>Procurement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</si>
  <si>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</si>
  <si>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Other operating income</t>
    </r>
  </si>
  <si>
    <r>
      <rPr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</si>
  <si>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</si>
  <si>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</si>
  <si>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</si>
  <si>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color theme="1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</si>
  <si>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</si>
  <si>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rFont val="Verdana"/>
        <family val="2"/>
      </rPr>
      <t>Charges for use of power grid</t>
    </r>
  </si>
  <si>
    <r>
      <rPr>
        <sz val="10"/>
        <rFont val="Verdana"/>
        <family val="2"/>
      </rPr>
      <t>Operating Provisions</t>
    </r>
  </si>
  <si>
    <r>
      <rPr>
        <sz val="10"/>
        <rFont val="Verdana"/>
        <family val="2"/>
      </rPr>
      <t>Other operating costs and expenses</t>
    </r>
  </si>
  <si>
    <r>
      <rPr>
        <b/>
        <sz val="10"/>
        <rFont val="Verdana"/>
        <family val="2"/>
      </rPr>
      <t>Income from equity investments</t>
    </r>
  </si>
  <si>
    <r>
      <rPr>
        <b/>
        <sz val="10"/>
        <rFont val="Verdana"/>
        <family val="2"/>
      </rPr>
      <t>Other operating income and expenses</t>
    </r>
  </si>
  <si>
    <r>
      <rPr>
        <b/>
        <sz val="10"/>
        <rFont val="Verdana"/>
        <family val="2"/>
      </rPr>
      <t>Ebitda</t>
    </r>
  </si>
  <si>
    <r>
      <rPr>
        <sz val="10"/>
        <rFont val="Verdana"/>
        <family val="2"/>
      </rPr>
      <t>Depreciation and amortization</t>
    </r>
  </si>
  <si>
    <r>
      <rPr>
        <b/>
        <sz val="10"/>
        <rFont val="Verdana"/>
        <family val="2"/>
      </rPr>
      <t>Financial results</t>
    </r>
  </si>
  <si>
    <r>
      <rPr>
        <b/>
        <sz val="10"/>
        <rFont val="Verdana"/>
        <family val="2"/>
      </rPr>
      <t>Income before Income Tax and CSLL</t>
    </r>
  </si>
  <si>
    <r>
      <rPr>
        <sz val="10"/>
        <rFont val="Verdana"/>
        <family val="2"/>
      </rPr>
      <t>Current income tax and social contribution</t>
    </r>
  </si>
  <si>
    <r>
      <rPr>
        <sz val="10"/>
        <rFont val="Verdana"/>
        <family val="2"/>
      </rPr>
      <t>Deferred income tax and social contribution</t>
    </r>
  </si>
  <si>
    <r>
      <rPr>
        <b/>
        <sz val="10"/>
        <color theme="1"/>
        <rFont val="Verdana"/>
        <family val="2"/>
      </rPr>
      <t>Net profit from continued operations</t>
    </r>
  </si>
  <si>
    <r>
      <rPr>
        <b/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</si>
  <si>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</si>
  <si>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</si>
  <si>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</si>
  <si>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</si>
  <si>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</si>
  <si>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</si>
  <si>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Receita operacional líquida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</si>
  <si>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</si>
  <si>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</si>
  <si>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CCEE - Energia de Curto Prazo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</si>
  <si>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</si>
  <si>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</si>
  <si>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</si>
  <si>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</si>
  <si>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</si>
  <si>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</si>
  <si>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</si>
  <si>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</si>
  <si>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</si>
  <si>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</si>
  <si>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</si>
  <si>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</si>
  <si>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</si>
  <si>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</si>
  <si>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</si>
  <si>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</si>
  <si>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Outros custos e despesas operacionais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</si>
  <si>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</si>
  <si>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Depreciação e amortização</t>
    </r>
  </si>
  <si>
    <r>
      <rPr>
        <sz val="10"/>
        <color theme="1"/>
        <rFont val="Verdana"/>
        <family val="2"/>
      </rPr>
      <t>Resultado das participações societárias</t>
    </r>
  </si>
  <si>
    <r>
      <rPr>
        <sz val="10"/>
        <color theme="1"/>
        <rFont val="Verdana"/>
        <family val="2"/>
      </rPr>
      <t>Outras receitas e despesas operacionais</t>
    </r>
  </si>
  <si>
    <r>
      <rPr>
        <b/>
        <sz val="10"/>
        <color theme="1"/>
        <rFont val="Verdana"/>
        <family val="2"/>
      </rPr>
      <t>Resultado financeiro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</si>
  <si>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</si>
  <si>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</si>
  <si>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</si>
  <si>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sz val="10"/>
        <color theme="1"/>
        <rFont val="Verdana"/>
        <family val="2"/>
      </rPr>
      <t>Receita de incentivos fiscais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</si>
  <si>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</si>
  <si>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</si>
  <si>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Lucro líquido do período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</si>
  <si>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</si>
  <si>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</si>
  <si>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</si>
  <si>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</si>
  <si>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</si>
  <si>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</si>
  <si>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</si>
  <si>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</si>
  <si>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</si>
  <si>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</si>
  <si>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</si>
  <si>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</si>
  <si>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</si>
  <si>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</si>
  <si>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</si>
  <si>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</si>
  <si>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</si>
  <si>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</si>
  <si>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</si>
  <si>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</si>
  <si>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Receita operacional líquida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</si>
  <si>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</si>
  <si>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</si>
  <si>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CCEE - Energia de Curto Prazo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</si>
  <si>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</si>
  <si>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</si>
  <si>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</si>
  <si>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</si>
  <si>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Receita RBSE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</si>
  <si>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</si>
  <si>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</si>
  <si>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</si>
  <si>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</si>
  <si>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</si>
  <si>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</si>
  <si>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</si>
  <si>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</si>
  <si>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</si>
  <si>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</si>
  <si>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</si>
  <si>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</si>
  <si>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Outros custos e despesas operacionais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</si>
  <si>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</si>
  <si>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Depreciação e amortização</t>
    </r>
  </si>
  <si>
    <r>
      <rPr>
        <sz val="10"/>
        <color theme="1"/>
        <rFont val="Verdana"/>
        <family val="2"/>
      </rPr>
      <t>Resultado das participações societárias</t>
    </r>
  </si>
  <si>
    <r>
      <rPr>
        <sz val="10"/>
        <color theme="1"/>
        <rFont val="Verdana"/>
        <family val="2"/>
      </rPr>
      <t>Outras receitas e despesas operacionais</t>
    </r>
  </si>
  <si>
    <r>
      <rPr>
        <b/>
        <sz val="10"/>
        <color theme="1"/>
        <rFont val="Verdana"/>
        <family val="2"/>
      </rPr>
      <t>Resultado financeiro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</si>
  <si>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</si>
  <si>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</si>
  <si>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</si>
  <si>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sz val="10"/>
        <color theme="1"/>
        <rFont val="Verdana"/>
        <family val="2"/>
      </rPr>
      <t>Receita de incentivos fiscais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</si>
  <si>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</si>
  <si>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</si>
  <si>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Lucro líquido do período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</si>
  <si>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</si>
  <si>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</si>
  <si>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</si>
  <si>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</si>
  <si>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</si>
  <si>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</si>
  <si>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</si>
  <si>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</si>
  <si>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</si>
  <si>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</si>
  <si>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</si>
  <si>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</si>
  <si>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</si>
  <si>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</si>
  <si>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</si>
  <si>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</si>
  <si>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</si>
  <si>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</si>
  <si>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</si>
  <si>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Receita operacional líquida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</si>
  <si>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</si>
  <si>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</si>
  <si>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CCEE - Energia de Curto Prazo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</si>
  <si>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</si>
  <si>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</si>
  <si>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</si>
  <si>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</si>
  <si>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Receita RBSE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</si>
  <si>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</si>
  <si>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</si>
  <si>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</si>
  <si>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</si>
  <si>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</si>
  <si>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</si>
  <si>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</si>
  <si>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</si>
  <si>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</si>
  <si>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</si>
  <si>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</si>
  <si>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</si>
  <si>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Outros custos e despesas operacionais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</si>
  <si>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</si>
  <si>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Depreciação e amortização</t>
    </r>
  </si>
  <si>
    <r>
      <rPr>
        <sz val="10"/>
        <color theme="1"/>
        <rFont val="Verdana"/>
        <family val="2"/>
      </rPr>
      <t>Resultado das participações societárias</t>
    </r>
  </si>
  <si>
    <r>
      <rPr>
        <sz val="10"/>
        <color theme="1"/>
        <rFont val="Verdana"/>
        <family val="2"/>
      </rPr>
      <t>Outras receitas e despesas operacionais</t>
    </r>
  </si>
  <si>
    <r>
      <rPr>
        <b/>
        <sz val="10"/>
        <color theme="1"/>
        <rFont val="Verdana"/>
        <family val="2"/>
      </rPr>
      <t>Resultado financeiro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</si>
  <si>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</si>
  <si>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</si>
  <si>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</si>
  <si>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sz val="10"/>
        <color theme="1"/>
        <rFont val="Verdana"/>
        <family val="2"/>
      </rPr>
      <t>Receita de incentivos fiscais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</si>
  <si>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</si>
  <si>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</si>
  <si>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Lucro líquido do período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</si>
  <si>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</si>
  <si>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</si>
  <si>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</si>
  <si>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</si>
  <si>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</si>
  <si>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</si>
  <si>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</si>
  <si>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</si>
  <si>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</si>
  <si>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</si>
  <si>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</si>
  <si>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</si>
  <si>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</si>
  <si>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</si>
  <si>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</si>
  <si>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</si>
  <si>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</si>
  <si>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</si>
  <si>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</si>
  <si>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Receita operacional líquida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</si>
  <si>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</si>
  <si>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</si>
  <si>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CCEE - Energia de Curto Prazo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</si>
  <si>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</si>
  <si>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</si>
  <si>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</si>
  <si>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</si>
  <si>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Receita RBSE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</si>
  <si>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</si>
  <si>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</si>
  <si>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</si>
  <si>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</si>
  <si>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</si>
  <si>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</si>
  <si>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</si>
  <si>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</si>
  <si>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</si>
  <si>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</si>
  <si>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</si>
  <si>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</si>
  <si>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Outros custos e despesas operacionais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</si>
  <si>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</si>
  <si>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Depreciação e amortização</t>
    </r>
  </si>
  <si>
    <r>
      <rPr>
        <sz val="10"/>
        <color theme="1"/>
        <rFont val="Verdana"/>
        <family val="2"/>
      </rPr>
      <t>Resultado das participações societárias</t>
    </r>
  </si>
  <si>
    <r>
      <rPr>
        <sz val="10"/>
        <color theme="1"/>
        <rFont val="Verdana"/>
        <family val="2"/>
      </rPr>
      <t>Outras receitas e despesas operacionais</t>
    </r>
  </si>
  <si>
    <r>
      <rPr>
        <b/>
        <sz val="10"/>
        <color theme="1"/>
        <rFont val="Verdana"/>
        <family val="2"/>
      </rPr>
      <t>Resultado financeiro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</si>
  <si>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</si>
  <si>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</si>
  <si>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</si>
  <si>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sz val="10"/>
        <color theme="1"/>
        <rFont val="Verdana"/>
        <family val="2"/>
      </rPr>
      <t>Receita de incentivos fiscais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</si>
  <si>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</si>
  <si>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</si>
  <si>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Lucro líquido do período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</si>
  <si>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</si>
  <si>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</si>
  <si>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</si>
  <si>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</si>
  <si>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</si>
  <si>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</si>
  <si>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</si>
  <si>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</si>
  <si>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</si>
  <si>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</si>
  <si>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</si>
  <si>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</si>
  <si>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</si>
  <si>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</si>
  <si>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</si>
  <si>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</si>
  <si>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4ITR</t>
    </r>
  </si>
  <si>
    <r>
      <rPr>
        <b/>
        <sz val="10"/>
        <color theme="1"/>
        <rFont val="Verdana"/>
        <family val="2"/>
      </rPr>
      <t>3ITR</t>
    </r>
  </si>
  <si>
    <r>
      <rPr>
        <b/>
        <sz val="10"/>
        <color theme="1"/>
        <rFont val="Verdana"/>
        <family val="2"/>
      </rPr>
      <t>2ITR</t>
    </r>
  </si>
  <si>
    <r>
      <rPr>
        <b/>
        <sz val="10"/>
        <color theme="1"/>
        <rFont val="Verdana"/>
        <family val="2"/>
      </rPr>
      <t>1ITR</t>
    </r>
  </si>
  <si>
    <r>
      <rPr>
        <b/>
        <sz val="10"/>
        <color theme="1"/>
        <rFont val="Verdana"/>
        <family val="2"/>
      </rPr>
      <t>Receita operacional líquida</t>
    </r>
  </si>
  <si>
    <r>
      <rPr>
        <sz val="10"/>
        <color theme="1"/>
        <rFont val="Verdana"/>
        <family val="2"/>
      </rPr>
      <t>Suprimento</t>
    </r>
  </si>
  <si>
    <r>
      <rPr>
        <sz val="10"/>
        <color theme="1"/>
        <rFont val="Verdana"/>
        <family val="2"/>
      </rPr>
      <t>Fornecimento</t>
    </r>
  </si>
  <si>
    <r>
      <rPr>
        <sz val="10"/>
        <color theme="1"/>
        <rFont val="Verdana"/>
        <family val="2"/>
      </rPr>
      <t>CCEE - Energia de Curto Prazo</t>
    </r>
  </si>
  <si>
    <r>
      <rPr>
        <sz val="10"/>
        <color theme="1"/>
        <rFont val="Verdana"/>
        <family val="2"/>
      </rPr>
      <t>Operação e Manutenção</t>
    </r>
  </si>
  <si>
    <r>
      <rPr>
        <sz val="10"/>
        <color theme="1"/>
        <rFont val="Verdana"/>
        <family val="2"/>
      </rPr>
      <t>Construção</t>
    </r>
  </si>
  <si>
    <r>
      <rPr>
        <sz val="10"/>
        <color theme="1"/>
        <rFont val="Verdana"/>
        <family val="2"/>
      </rPr>
      <t>Repasse Itaipu</t>
    </r>
  </si>
  <si>
    <r>
      <rPr>
        <sz val="10"/>
        <color theme="1"/>
        <rFont val="Verdana"/>
        <family val="2"/>
      </rPr>
      <t>Receita contratual</t>
    </r>
  </si>
  <si>
    <r>
      <rPr>
        <sz val="10"/>
        <color theme="1"/>
        <rFont val="Verdana"/>
        <family val="2"/>
      </rPr>
      <t>Receita RBSE</t>
    </r>
  </si>
  <si>
    <r>
      <rPr>
        <sz val="10"/>
        <color theme="1"/>
        <rFont val="Verdana"/>
        <family val="2"/>
      </rPr>
      <t>Outras receitas operacionais</t>
    </r>
  </si>
  <si>
    <r>
      <rPr>
        <sz val="10"/>
        <color theme="1"/>
        <rFont val="Verdana"/>
        <family val="2"/>
      </rPr>
      <t>Deduções da receita operacional</t>
    </r>
  </si>
  <si>
    <r>
      <rPr>
        <b/>
        <sz val="10"/>
        <color theme="1"/>
        <rFont val="Verdana"/>
        <family val="2"/>
      </rPr>
      <t>Custos/Despesas operacionais</t>
    </r>
  </si>
  <si>
    <r>
      <rPr>
        <sz val="10"/>
        <color theme="1"/>
        <rFont val="Verdana"/>
        <family val="2"/>
      </rPr>
      <t>Pessoal</t>
    </r>
  </si>
  <si>
    <r>
      <rPr>
        <sz val="10"/>
        <color theme="1"/>
        <rFont val="Verdana"/>
        <family val="2"/>
      </rPr>
      <t>Material</t>
    </r>
  </si>
  <si>
    <r>
      <rPr>
        <sz val="10"/>
        <color theme="1"/>
        <rFont val="Verdana"/>
        <family val="2"/>
      </rPr>
      <t>Serviço de terceiros</t>
    </r>
  </si>
  <si>
    <r>
      <rPr>
        <sz val="10"/>
        <color theme="1"/>
        <rFont val="Verdana"/>
        <family val="2"/>
      </rPr>
      <t>Energia comprada para revenda</t>
    </r>
  </si>
  <si>
    <r>
      <rPr>
        <sz val="10"/>
        <color theme="1"/>
        <rFont val="Verdana"/>
        <family val="2"/>
      </rPr>
      <t>Encargos sobre uso de rede elétrica</t>
    </r>
  </si>
  <si>
    <r>
      <rPr>
        <sz val="10"/>
        <color theme="1"/>
        <rFont val="Verdana"/>
        <family val="2"/>
      </rPr>
      <t>Combustível para produção de energia elétrica</t>
    </r>
  </si>
  <si>
    <r>
      <rPr>
        <sz val="10"/>
        <color theme="1"/>
        <rFont val="Verdana"/>
        <family val="2"/>
      </rPr>
      <t>Construção</t>
    </r>
  </si>
  <si>
    <r>
      <rPr>
        <sz val="10"/>
        <rFont val="Verdana"/>
        <family val="2"/>
      </rPr>
      <t>Provisões operacionais</t>
    </r>
  </si>
  <si>
    <r>
      <rPr>
        <sz val="10"/>
        <color theme="1"/>
        <rFont val="Verdana"/>
        <family val="2"/>
      </rPr>
      <t>Remensurações regulatórias - Contratos de Transmissão</t>
    </r>
  </si>
  <si>
    <r>
      <rPr>
        <sz val="10"/>
        <color theme="1"/>
        <rFont val="Verdana"/>
        <family val="2"/>
      </rPr>
      <t>Outros custos e despesas operacionais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</si>
  <si>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</si>
  <si>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Depreciação e amortização</t>
    </r>
  </si>
  <si>
    <r>
      <rPr>
        <sz val="10"/>
        <color theme="1"/>
        <rFont val="Verdana"/>
        <family val="2"/>
      </rPr>
      <t>Resultado das participações societárias</t>
    </r>
  </si>
  <si>
    <r>
      <rPr>
        <sz val="10"/>
        <color theme="1"/>
        <rFont val="Verdana"/>
        <family val="2"/>
      </rPr>
      <t>Outras receitas e despesas operacionais</t>
    </r>
  </si>
  <si>
    <r>
      <rPr>
        <b/>
        <sz val="10"/>
        <color theme="1"/>
        <rFont val="Verdana"/>
        <family val="2"/>
      </rPr>
      <t>Resultado financeiro</t>
    </r>
  </si>
  <si>
    <r>
      <rPr>
        <b/>
        <sz val="10"/>
        <color theme="1"/>
        <rFont val="Verdana"/>
        <family val="2"/>
      </rPr>
      <t>Resultado antes do IR e CSLL</t>
    </r>
  </si>
  <si>
    <r>
      <rPr>
        <sz val="10"/>
        <color theme="1"/>
        <rFont val="Verdana"/>
        <family val="2"/>
      </rPr>
      <t>Imposto de renda e contribuição social correntes</t>
    </r>
  </si>
  <si>
    <r>
      <rPr>
        <sz val="10"/>
        <color theme="1"/>
        <rFont val="Verdana"/>
        <family val="2"/>
      </rPr>
      <t>Imposto de renda e contribuição social diferidos</t>
    </r>
  </si>
  <si>
    <r>
      <rPr>
        <sz val="10"/>
        <color theme="1"/>
        <rFont val="Verdana"/>
        <family val="2"/>
      </rPr>
      <t>Receita de incentivos fiscais</t>
    </r>
  </si>
  <si>
    <r>
      <rPr>
        <b/>
        <sz val="10"/>
        <color theme="1"/>
        <rFont val="Verdana"/>
        <family val="2"/>
      </rPr>
      <t>Lucro líquido das operações continuadas</t>
    </r>
  </si>
  <si>
    <r>
      <rPr>
        <b/>
        <sz val="10"/>
        <color theme="1"/>
        <rFont val="Verdana"/>
        <family val="2"/>
      </rPr>
      <t>Lucro líquido das operações descontinuadas</t>
    </r>
  </si>
  <si>
    <r>
      <rPr>
        <b/>
        <sz val="10"/>
        <color theme="1"/>
        <rFont val="Verdana"/>
        <family val="2"/>
      </rPr>
      <t>Lucro líquido do período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</si>
  <si>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</si>
  <si>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Net operating revenue</t>
    </r>
  </si>
  <si>
    <r>
      <rPr>
        <b/>
        <sz val="10"/>
        <color theme="1"/>
        <rFont val="Verdana"/>
        <family val="2"/>
      </rPr>
      <t>Generation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</si>
  <si>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</si>
  <si>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Procurement - Thermal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</si>
  <si>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</si>
  <si>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</si>
  <si>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</si>
  <si>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Itaipu Transfer</t>
    </r>
  </si>
  <si>
    <r>
      <rPr>
        <b/>
        <sz val="10"/>
        <color theme="1"/>
        <rFont val="Verdana"/>
        <family val="2"/>
      </rPr>
      <t>Transmission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</si>
  <si>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</si>
  <si>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Contractual revenue</t>
    </r>
  </si>
  <si>
    <r>
      <rPr>
        <sz val="10"/>
        <color theme="1"/>
        <rFont val="Verdana"/>
        <family val="2"/>
      </rPr>
      <t>RBSE Revenue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</si>
  <si>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</si>
  <si>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</si>
  <si>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</si>
  <si>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</si>
  <si>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</si>
  <si>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</si>
  <si>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</si>
  <si>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</si>
  <si>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Charges for use of power grid</t>
    </r>
  </si>
  <si>
    <r>
      <rPr>
        <sz val="10"/>
        <color theme="1"/>
        <rFont val="Verdana"/>
        <family val="2"/>
      </rPr>
      <t>Fuel for electric power production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</si>
  <si>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</si>
  <si>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</si>
  <si>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Regulatory remeasurements - Transmission Contracts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</si>
  <si>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</si>
  <si>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Income from equity investments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</si>
  <si>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</si>
  <si>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</si>
  <si>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Depreciation and amortization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</si>
  <si>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</si>
  <si>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</si>
  <si>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</si>
  <si>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</si>
  <si>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</si>
  <si>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</si>
  <si>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</si>
  <si>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Net operating revenue</t>
    </r>
  </si>
  <si>
    <r>
      <rPr>
        <b/>
        <sz val="10"/>
        <color theme="1"/>
        <rFont val="Verdana"/>
        <family val="2"/>
      </rPr>
      <t>Generation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</si>
  <si>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</si>
  <si>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</si>
  <si>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Itaipu Transfer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</si>
  <si>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</si>
  <si>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</si>
  <si>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</si>
  <si>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</si>
  <si>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</si>
  <si>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color theme="1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</si>
  <si>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</si>
  <si>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</si>
  <si>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</si>
  <si>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</si>
  <si>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</si>
  <si>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Depreciation and amortization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</si>
  <si>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</si>
  <si>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</si>
  <si>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</si>
  <si>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</si>
  <si>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b/>
        <sz val="10"/>
        <color theme="1"/>
        <rFont val="Verdana"/>
        <family val="2"/>
      </rPr>
      <t>Net profit from continued operations</t>
    </r>
  </si>
  <si>
    <r>
      <rPr>
        <b/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</si>
  <si>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</si>
  <si>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0"/>
        <color theme="1"/>
        <rFont val="Verdana"/>
        <family val="2"/>
      </rPr>
      <t>Net operating revenue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</si>
  <si>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</si>
  <si>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Procurement - Thermal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</si>
  <si>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</si>
  <si>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</si>
  <si>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Operation and Maintenance - Renewables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</si>
  <si>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</si>
  <si>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Contractual revenue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</si>
  <si>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</si>
  <si>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</si>
  <si>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</si>
  <si>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</si>
  <si>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</si>
  <si>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</si>
  <si>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</si>
  <si>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Charges for use of power grid</t>
    </r>
  </si>
  <si>
    <r>
      <rPr>
        <sz val="10"/>
        <color theme="1"/>
        <rFont val="Verdana"/>
        <family val="2"/>
      </rPr>
      <t>Fuel for electric power production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</si>
  <si>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</si>
  <si>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</si>
  <si>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Depreciation and amortization</t>
    </r>
  </si>
  <si>
    <r>
      <rPr>
        <sz val="10"/>
        <color theme="1"/>
        <rFont val="Verdana"/>
        <family val="2"/>
      </rPr>
      <t>Regulatory remeasurements - Transmission Contracts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</si>
  <si>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</si>
  <si>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Non-recurring items – Adjustments</t>
    </r>
  </si>
  <si>
    <r>
      <rPr>
        <b/>
        <sz val="10"/>
        <color theme="1"/>
        <rFont val="Verdana"/>
        <family val="2"/>
      </rPr>
      <t>Income from equity investments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</si>
  <si>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</si>
  <si>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Non-recurring items – Adjustments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</si>
  <si>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</si>
  <si>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Non-recurring items – Adjustments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</si>
  <si>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</si>
  <si>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</si>
  <si>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</si>
  <si>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b/>
        <sz val="10"/>
        <color theme="1"/>
        <rFont val="Verdana"/>
        <family val="2"/>
      </rPr>
      <t>Non-recurring items – Adjustments</t>
    </r>
  </si>
  <si>
    <r>
      <rPr>
        <sz val="10"/>
        <color theme="1"/>
        <rFont val="Verdana"/>
        <family val="2"/>
      </rPr>
      <t>Net profit from continued operations</t>
    </r>
  </si>
  <si>
    <r>
      <rPr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</si>
  <si>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</si>
  <si>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r>
      <rPr>
        <b/>
        <sz val="12"/>
        <color theme="1"/>
        <rFont val="Verdana"/>
        <family val="2"/>
      </rPr>
      <t>DRE</t>
    </r>
    <r>
      <rPr>
        <sz val="12"/>
        <color theme="1"/>
        <rFont val="Verdana"/>
        <family val="2"/>
      </rPr>
      <t xml:space="preserve">
</t>
    </r>
    <r>
      <rPr>
        <b/>
        <sz val="12"/>
        <color theme="1"/>
        <rFont val="Verdana"/>
        <family val="2"/>
      </rPr>
      <t>(BRL thousand)</t>
    </r>
  </si>
  <si>
    <r>
      <rPr>
        <b/>
        <sz val="10"/>
        <color theme="1"/>
        <rFont val="Verdana"/>
        <family val="2"/>
      </rPr>
      <t>Net operating revenue</t>
    </r>
  </si>
  <si>
    <r>
      <rPr>
        <b/>
        <sz val="10"/>
        <color theme="1"/>
        <rFont val="Verdana"/>
        <family val="2"/>
      </rPr>
      <t>Generation</t>
    </r>
  </si>
  <si>
    <r>
      <rPr>
        <sz val="10"/>
        <color theme="1"/>
        <rFont val="Verdana"/>
        <family val="2"/>
      </rPr>
      <t>Procurement - Renewables</t>
    </r>
  </si>
  <si>
    <r>
      <rPr>
        <sz val="10"/>
        <color theme="1"/>
        <rFont val="Verdana"/>
        <family val="2"/>
      </rPr>
      <t>Procurement - Thermal</t>
    </r>
  </si>
  <si>
    <r>
      <rPr>
        <sz val="10"/>
        <color theme="1"/>
        <rFont val="Verdana"/>
        <family val="2"/>
      </rPr>
      <t>Supply</t>
    </r>
  </si>
  <si>
    <r>
      <rPr>
        <sz val="10"/>
        <color theme="1"/>
        <rFont val="Verdana"/>
        <family val="2"/>
      </rPr>
      <t>CCEE - Short-term energy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</si>
  <si>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</si>
  <si>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</si>
  <si>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Transmission</t>
    </r>
  </si>
  <si>
    <r>
      <rPr>
        <sz val="10"/>
        <color theme="1"/>
        <rFont val="Verdana"/>
        <family val="2"/>
      </rPr>
      <t>Operation and Maintenance</t>
    </r>
  </si>
  <si>
    <r>
      <rPr>
        <sz val="10"/>
        <color theme="1"/>
        <rFont val="Verdana"/>
        <family val="2"/>
      </rPr>
      <t>Contractual revenue</t>
    </r>
  </si>
  <si>
    <r>
      <rPr>
        <sz val="10"/>
        <color theme="1"/>
        <rFont val="Verdana"/>
        <family val="2"/>
      </rPr>
      <t>RBSE Revenue</t>
    </r>
  </si>
  <si>
    <r>
      <rPr>
        <sz val="10"/>
        <color theme="1"/>
        <rFont val="Verdana"/>
        <family val="2"/>
      </rPr>
      <t>Construction</t>
    </r>
  </si>
  <si>
    <r>
      <rPr>
        <b/>
        <sz val="10"/>
        <color theme="1"/>
        <rFont val="Verdana"/>
        <family val="2"/>
      </rPr>
      <t>Other operating income</t>
    </r>
  </si>
  <si>
    <r>
      <rPr>
        <b/>
        <sz val="10"/>
        <color theme="1"/>
        <rFont val="Verdana"/>
        <family val="2"/>
      </rPr>
      <t>Deductions from operating income</t>
    </r>
  </si>
  <si>
    <r>
      <rPr>
        <b/>
        <sz val="10"/>
        <color theme="1"/>
        <rFont val="Verdana"/>
        <family val="2"/>
      </rPr>
      <t>Operating costs/expenses</t>
    </r>
  </si>
  <si>
    <r>
      <rPr>
        <sz val="10"/>
        <color theme="1"/>
        <rFont val="Verdana"/>
        <family val="2"/>
      </rPr>
      <t>Personnel</t>
    </r>
  </si>
  <si>
    <r>
      <rPr>
        <sz val="10"/>
        <color theme="1"/>
        <rFont val="Verdana"/>
        <family val="2"/>
      </rPr>
      <t>Materials</t>
    </r>
  </si>
  <si>
    <r>
      <rPr>
        <sz val="10"/>
        <rFont val="Verdana"/>
        <family val="2"/>
      </rPr>
      <t>Third-party service</t>
    </r>
  </si>
  <si>
    <r>
      <rPr>
        <sz val="10"/>
        <color theme="1"/>
        <rFont val="Verdana"/>
        <family val="2"/>
      </rPr>
      <t>Energy purchased for resale</t>
    </r>
  </si>
  <si>
    <r>
      <rPr>
        <sz val="10"/>
        <color theme="1"/>
        <rFont val="Verdana"/>
        <family val="2"/>
      </rPr>
      <t>Charges for use of power grid</t>
    </r>
  </si>
  <si>
    <r>
      <rPr>
        <sz val="10"/>
        <color theme="1"/>
        <rFont val="Verdana"/>
        <family val="2"/>
      </rPr>
      <t>Fuel for electric power production</t>
    </r>
  </si>
  <si>
    <r>
      <rPr>
        <sz val="10"/>
        <color theme="1"/>
        <rFont val="Verdana"/>
        <family val="2"/>
      </rPr>
      <t>Construction</t>
    </r>
  </si>
  <si>
    <r>
      <rPr>
        <sz val="10"/>
        <color theme="1"/>
        <rFont val="Verdana"/>
        <family val="2"/>
      </rPr>
      <t>Operating Provisions</t>
    </r>
  </si>
  <si>
    <r>
      <rPr>
        <sz val="10"/>
        <color theme="1"/>
        <rFont val="Verdana"/>
        <family val="2"/>
      </rPr>
      <t>Regulatory remeasurements - Transmission Contracts</t>
    </r>
  </si>
  <si>
    <r>
      <rPr>
        <sz val="10"/>
        <color theme="1"/>
        <rFont val="Verdana"/>
        <family val="2"/>
      </rPr>
      <t>Other operating costs and expenses</t>
    </r>
  </si>
  <si>
    <r>
      <rPr>
        <b/>
        <sz val="10"/>
        <color theme="1"/>
        <rFont val="Verdana"/>
        <family val="2"/>
      </rPr>
      <t>Income from equity investments</t>
    </r>
  </si>
  <si>
    <r>
      <rPr>
        <b/>
        <sz val="10"/>
        <color theme="1"/>
        <rFont val="Verdana"/>
        <family val="2"/>
      </rPr>
      <t>Other operating income and expenses</t>
    </r>
  </si>
  <si>
    <r>
      <rPr>
        <b/>
        <sz val="10"/>
        <color theme="1"/>
        <rFont val="Verdana"/>
        <family val="2"/>
      </rPr>
      <t>Ebitda</t>
    </r>
  </si>
  <si>
    <r>
      <rPr>
        <sz val="10"/>
        <color theme="1"/>
        <rFont val="Verdana"/>
        <family val="2"/>
      </rPr>
      <t>Depreciation and amortization</t>
    </r>
  </si>
  <si>
    <r>
      <rPr>
        <b/>
        <sz val="10"/>
        <color theme="1"/>
        <rFont val="Verdana"/>
        <family val="2"/>
      </rPr>
      <t>Financial results</t>
    </r>
  </si>
  <si>
    <r>
      <rPr>
        <b/>
        <sz val="10"/>
        <color theme="1"/>
        <rFont val="Verdana"/>
        <family val="2"/>
      </rPr>
      <t>Income before Income Tax and CSLL</t>
    </r>
  </si>
  <si>
    <r>
      <rPr>
        <sz val="10"/>
        <color theme="1"/>
        <rFont val="Verdana"/>
        <family val="2"/>
      </rPr>
      <t>Current income tax and social contribution</t>
    </r>
  </si>
  <si>
    <r>
      <rPr>
        <sz val="10"/>
        <color theme="1"/>
        <rFont val="Verdana"/>
        <family val="2"/>
      </rPr>
      <t>Deferred income tax and social contribution</t>
    </r>
  </si>
  <si>
    <r>
      <rPr>
        <sz val="10"/>
        <color theme="1"/>
        <rFont val="Verdana"/>
        <family val="2"/>
      </rPr>
      <t>Revenue from tax incentives</t>
    </r>
  </si>
  <si>
    <r>
      <rPr>
        <b/>
        <sz val="10"/>
        <color theme="1"/>
        <rFont val="Verdana"/>
        <family val="2"/>
      </rPr>
      <t>Net profit from continued operations</t>
    </r>
  </si>
  <si>
    <r>
      <rPr>
        <b/>
        <sz val="10"/>
        <color theme="1"/>
        <rFont val="Verdana"/>
        <family val="2"/>
      </rPr>
      <t>Net profit from discontinued operations</t>
    </r>
  </si>
  <si>
    <r>
      <rPr>
        <b/>
        <sz val="10"/>
        <color theme="1"/>
        <rFont val="Verdana"/>
        <family val="2"/>
      </rPr>
      <t>Net profit for the period</t>
    </r>
  </si>
  <si>
    <t>1 QTR</t>
  </si>
  <si>
    <t>2 QTR</t>
  </si>
  <si>
    <t>3 QTR</t>
  </si>
  <si>
    <t>4 QTR</t>
  </si>
  <si>
    <t xml:space="preserve">2 QTR </t>
  </si>
  <si>
    <t xml:space="preserve">3 QTR </t>
  </si>
  <si>
    <t>*The values presented are managerial information;</t>
  </si>
  <si>
    <t>*As a result of the Company's capitalization process, as of 2023, ENBpar became responsible for the commercialization of the electricity produced by Itaipu HPP;</t>
  </si>
  <si>
    <t>*The discontinued operations from 2021 and 2022 refer to the transfer of Eletronuclear and Itaipu to ENBpar; and</t>
  </si>
  <si>
    <t>*The discontinued operation from 2023 is due to the financial discount granted for the early receipt of the amount related to the transfer of Itaipu HPP's stake to ENBpar.</t>
  </si>
  <si>
    <t>Income from equity investments</t>
  </si>
  <si>
    <t xml:space="preserve">(-) Pis/Cofins (JCP) </t>
  </si>
  <si>
    <t xml:space="preserve">4 QTR </t>
  </si>
  <si>
    <t xml:space="preserve">*The values presented are managerial information; </t>
  </si>
  <si>
    <t>*If the Company, in the preparation of its Financial Statements, has made adjustments to comparative balances, these were not accepted by the Holding Company in the consolidation.</t>
  </si>
  <si>
    <t>* Consolidated balances of Furnas discounting the values of Madeira Energia, which appear in a separate sheet; and</t>
  </si>
  <si>
    <t>*In 2021, CHESF consolidated balances were considered; and</t>
  </si>
  <si>
    <t>*For 2021, balances were consolidated with Amazonas GT, in order to ensure comparability with the other periods presented; and</t>
  </si>
  <si>
    <t>*The values presented are managerial information.</t>
  </si>
  <si>
    <t>(-) Reversal of Penalties due to unavailability – CCEAR - CGT Eletrosul/Re-accounting CCEE Furnas</t>
  </si>
  <si>
    <t>(-) Revenue from Distribution Cos. + AIC</t>
  </si>
  <si>
    <t>(-) Adjustments for inflation on compulsory loans</t>
  </si>
  <si>
    <t>(-) Write-off related to the adjustment of collateral related to litigation</t>
  </si>
  <si>
    <t xml:space="preserve">(-) Interest and exchange rate changes on sale of ITAIPU to ENBPar </t>
  </si>
  <si>
    <t xml:space="preserve">(-) Reversal of Penalties due to unavailability / delays in the collection of deferred ICMS on the purchase of coal - CGT Eletrosul </t>
  </si>
  <si>
    <t>Total Income tax and social contribution</t>
  </si>
  <si>
    <t>*The values presented are managerial information; and</t>
  </si>
  <si>
    <t>(-) Cost of GSF allocated in Others in PMSO - Furnas</t>
  </si>
  <si>
    <t>JCP / Tax Savings - Furnas and Eletronorte</t>
  </si>
  <si>
    <t>Formation of Negative Tax Base - SAESA</t>
  </si>
  <si>
    <t>Ebitda</t>
  </si>
  <si>
    <t>Net operating revenue</t>
  </si>
  <si>
    <t>Other operating income</t>
  </si>
  <si>
    <t>Deductions from operating income</t>
  </si>
  <si>
    <t>Operating costs/expenses</t>
  </si>
  <si>
    <t>Personnel</t>
  </si>
  <si>
    <t>Materials</t>
  </si>
  <si>
    <t>Third-party service</t>
  </si>
  <si>
    <t>Energy purchased for resale</t>
  </si>
  <si>
    <t>Charges for use of power grid</t>
  </si>
  <si>
    <t>Operating Provisions</t>
  </si>
  <si>
    <t>Other operating costs and expenses</t>
  </si>
  <si>
    <t>Other operating income and expenses</t>
  </si>
  <si>
    <t>Depreciation and amortization</t>
  </si>
  <si>
    <t>Financial results</t>
  </si>
  <si>
    <t>Income before Income Tax and CSLL</t>
  </si>
  <si>
    <t>Current income tax and social contribution</t>
  </si>
  <si>
    <t>Deferred income tax and social contribution</t>
  </si>
  <si>
    <t>Net profit from continued operations</t>
  </si>
  <si>
    <t>Net profit from discontinued operations</t>
  </si>
  <si>
    <t>Net profit for the period</t>
  </si>
  <si>
    <t>Generation</t>
  </si>
  <si>
    <t>Procurement - Renewables</t>
  </si>
  <si>
    <t>Fuel for electric power production</t>
  </si>
  <si>
    <t>Construction</t>
  </si>
  <si>
    <t>Regulatory remeasurements - Transmission Contracts</t>
  </si>
  <si>
    <t>Revenue from tax incentives</t>
  </si>
  <si>
    <t>Income Statement for the Corporate Year</t>
  </si>
  <si>
    <t>*Non-recurring amounts are presented as disclosed at the time;</t>
  </si>
  <si>
    <t>*3Q23 information adjusted for comparability purposes;</t>
  </si>
  <si>
    <t>1 ITR</t>
  </si>
  <si>
    <t xml:space="preserve">Eletronorte Thermal Plants </t>
  </si>
  <si>
    <t>(-) Construction - Generation</t>
  </si>
  <si>
    <t>(-) Reimbursement of the value used in emergency assistance to Amapá</t>
  </si>
  <si>
    <t>Adjusted Deductions</t>
  </si>
  <si>
    <t>(-) Non-recurring</t>
  </si>
  <si>
    <t>(-) SAESA: provision reversal of TUST</t>
  </si>
  <si>
    <t>(-) Regularization of tax credits</t>
  </si>
  <si>
    <t>Constitution of deferred taxes on tax
losses/negative basis</t>
  </si>
  <si>
    <t>Adjusted Net Profit (continued operations)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</si>
</sst>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  <numFmt numFmtId="166" formatCode="_(* #,##0_);_(* \(#,##0\);_(* &quot;-&quot;_);_(@_)"/>
    <numFmt numFmtId="167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b/>
      <sz val="10"/>
      <color theme="0"/>
      <name val="Verdana"/>
      <family val="2"/>
    </font>
    <font>
      <b/>
      <sz val="10"/>
      <name val="Verdana"/>
      <family val="2"/>
    </font>
    <font>
      <sz val="10"/>
      <color rgb="FFFF0000"/>
      <name val="Verdana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  <font>
      <sz val="10"/>
      <color rgb="FFE73909"/>
      <name val="Verdana"/>
      <family val="2"/>
    </font>
    <font>
      <b/>
      <sz val="10"/>
      <color rgb="FFE73909"/>
      <name val="Verdana"/>
      <family val="2"/>
    </font>
    <font>
      <sz val="12"/>
      <color theme="1"/>
      <name val="Verdana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2" fillId="2" borderId="0" xfId="0" applyFont="1" applyFill="1"/>
    <xf numFmtId="164" fontId="3" fillId="3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3" fillId="2" borderId="0" xfId="1" applyNumberFormat="1" applyFont="1" applyFill="1"/>
    <xf numFmtId="164" fontId="2" fillId="0" borderId="0" xfId="1" applyNumberFormat="1" applyFont="1"/>
    <xf numFmtId="164" fontId="2" fillId="2" borderId="0" xfId="1" applyNumberFormat="1" applyFont="1" applyFill="1"/>
    <xf numFmtId="0" fontId="4" fillId="2" borderId="0" xfId="0" applyFont="1" applyFill="1"/>
    <xf numFmtId="164" fontId="4" fillId="2" borderId="0" xfId="1" applyNumberFormat="1" applyFont="1" applyFill="1"/>
    <xf numFmtId="164" fontId="2" fillId="0" borderId="0" xfId="1" applyNumberFormat="1" applyFont="1" applyFill="1"/>
    <xf numFmtId="164" fontId="4" fillId="4" borderId="0" xfId="0" applyNumberFormat="1" applyFont="1" applyFill="1"/>
    <xf numFmtId="164" fontId="3" fillId="4" borderId="0" xfId="1" applyNumberFormat="1" applyFont="1" applyFill="1" applyAlignment="1">
      <alignment horizontal="center"/>
    </xf>
    <xf numFmtId="164" fontId="3" fillId="5" borderId="0" xfId="1" applyNumberFormat="1" applyFont="1" applyFill="1" applyAlignment="1">
      <alignment horizontal="center"/>
    </xf>
    <xf numFmtId="164" fontId="0" fillId="5" borderId="0" xfId="0" applyNumberFormat="1" applyFill="1"/>
    <xf numFmtId="164" fontId="3" fillId="0" borderId="0" xfId="1" applyNumberFormat="1" applyFont="1" applyFill="1"/>
    <xf numFmtId="164" fontId="4" fillId="0" borderId="0" xfId="1" applyNumberFormat="1" applyFont="1" applyFill="1"/>
    <xf numFmtId="0" fontId="2" fillId="3" borderId="0" xfId="0" applyFont="1" applyFill="1"/>
    <xf numFmtId="164" fontId="0" fillId="3" borderId="0" xfId="0" applyNumberFormat="1" applyFill="1"/>
    <xf numFmtId="164" fontId="3" fillId="3" borderId="0" xfId="1" applyNumberFormat="1" applyFont="1" applyFill="1"/>
    <xf numFmtId="0" fontId="3" fillId="3" borderId="0" xfId="0" applyFont="1" applyFill="1"/>
    <xf numFmtId="164" fontId="2" fillId="3" borderId="0" xfId="1" applyNumberFormat="1" applyFont="1" applyFill="1"/>
    <xf numFmtId="0" fontId="4" fillId="3" borderId="0" xfId="0" applyFont="1" applyFill="1"/>
    <xf numFmtId="164" fontId="4" fillId="3" borderId="0" xfId="1" applyNumberFormat="1" applyFont="1" applyFill="1"/>
    <xf numFmtId="164" fontId="2" fillId="3" borderId="0" xfId="0" applyNumberFormat="1" applyFont="1" applyFill="1"/>
    <xf numFmtId="0" fontId="0" fillId="3" borderId="0" xfId="0" applyFill="1"/>
    <xf numFmtId="0" fontId="3" fillId="0" borderId="0" xfId="1" applyNumberFormat="1" applyFont="1" applyFill="1" applyAlignment="1">
      <alignment horizontal="center"/>
    </xf>
    <xf numFmtId="0" fontId="4" fillId="0" borderId="0" xfId="0" applyFont="1"/>
    <xf numFmtId="164" fontId="2" fillId="0" borderId="0" xfId="0" applyNumberFormat="1" applyFont="1"/>
    <xf numFmtId="164" fontId="5" fillId="6" borderId="0" xfId="1" applyNumberFormat="1" applyFont="1" applyFill="1" applyAlignment="1">
      <alignment horizontal="center"/>
    </xf>
    <xf numFmtId="165" fontId="4" fillId="0" borderId="0" xfId="1" applyNumberFormat="1" applyFont="1" applyFill="1" applyAlignment="1" applyProtection="1">
      <alignment vertical="center"/>
    </xf>
    <xf numFmtId="165" fontId="4" fillId="3" borderId="0" xfId="1" applyNumberFormat="1" applyFont="1" applyFill="1" applyAlignment="1" applyProtection="1">
      <alignment vertical="center"/>
    </xf>
    <xf numFmtId="165" fontId="6" fillId="0" borderId="0" xfId="1" applyNumberFormat="1" applyFont="1" applyFill="1" applyAlignment="1" applyProtection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3" fontId="0" fillId="0" borderId="0" xfId="0" applyNumberFormat="1"/>
    <xf numFmtId="3" fontId="2" fillId="3" borderId="0" xfId="0" applyNumberFormat="1" applyFont="1" applyFill="1"/>
    <xf numFmtId="0" fontId="7" fillId="0" borderId="0" xfId="0" applyFont="1" applyAlignment="1">
      <alignment horizontal="center" vertical="center" wrapText="1"/>
    </xf>
    <xf numFmtId="165" fontId="2" fillId="0" borderId="0" xfId="0" applyNumberFormat="1" applyFont="1"/>
    <xf numFmtId="165" fontId="7" fillId="0" borderId="0" xfId="0" applyNumberFormat="1" applyFont="1" applyAlignment="1">
      <alignment horizontal="center" vertical="center" wrapText="1"/>
    </xf>
    <xf numFmtId="164" fontId="2" fillId="2" borderId="0" xfId="0" applyNumberFormat="1" applyFont="1" applyFill="1"/>
    <xf numFmtId="164" fontId="3" fillId="2" borderId="0" xfId="1" applyNumberFormat="1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165" fontId="2" fillId="3" borderId="0" xfId="0" applyNumberFormat="1" applyFont="1" applyFill="1"/>
    <xf numFmtId="165" fontId="4" fillId="7" borderId="0" xfId="1" applyNumberFormat="1" applyFont="1" applyFill="1" applyAlignment="1" applyProtection="1">
      <alignment vertical="center"/>
    </xf>
    <xf numFmtId="0" fontId="2" fillId="7" borderId="0" xfId="0" applyFont="1" applyFill="1"/>
    <xf numFmtId="0" fontId="3" fillId="7" borderId="0" xfId="0" applyFont="1" applyFill="1"/>
    <xf numFmtId="165" fontId="6" fillId="7" borderId="0" xfId="1" applyNumberFormat="1" applyFont="1" applyFill="1" applyAlignment="1" applyProtection="1">
      <alignment vertical="center"/>
    </xf>
    <xf numFmtId="0" fontId="4" fillId="7" borderId="0" xfId="0" applyFont="1" applyFill="1"/>
    <xf numFmtId="0" fontId="6" fillId="7" borderId="0" xfId="0" applyFont="1" applyFill="1"/>
    <xf numFmtId="0" fontId="6" fillId="0" borderId="0" xfId="0" applyFont="1"/>
    <xf numFmtId="0" fontId="2" fillId="3" borderId="0" xfId="0" applyFont="1" applyFill="1" applyAlignment="1">
      <alignment horizontal="left" indent="1"/>
    </xf>
    <xf numFmtId="0" fontId="2" fillId="7" borderId="0" xfId="0" applyFont="1" applyFill="1" applyAlignment="1">
      <alignment horizontal="left" indent="1"/>
    </xf>
    <xf numFmtId="0" fontId="2" fillId="0" borderId="0" xfId="0" applyFont="1" applyAlignment="1">
      <alignment horizontal="left" indent="1"/>
    </xf>
    <xf numFmtId="0" fontId="4" fillId="7" borderId="0" xfId="0" applyFont="1" applyFill="1" applyAlignment="1">
      <alignment horizontal="left" indent="1"/>
    </xf>
    <xf numFmtId="164" fontId="4" fillId="0" borderId="0" xfId="0" applyNumberFormat="1" applyFont="1"/>
    <xf numFmtId="0" fontId="4" fillId="3" borderId="0" xfId="0" applyFont="1" applyFill="1" applyAlignment="1">
      <alignment horizontal="left" indent="1"/>
    </xf>
    <xf numFmtId="3" fontId="10" fillId="0" borderId="0" xfId="0" applyNumberFormat="1" applyFont="1"/>
    <xf numFmtId="164" fontId="10" fillId="3" borderId="0" xfId="0" applyNumberFormat="1" applyFont="1" applyFill="1"/>
    <xf numFmtId="0" fontId="4" fillId="0" borderId="0" xfId="0" applyFont="1" applyAlignment="1">
      <alignment horizontal="left" indent="1"/>
    </xf>
    <xf numFmtId="0" fontId="5" fillId="6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vertical="center"/>
    </xf>
    <xf numFmtId="0" fontId="2" fillId="7" borderId="0" xfId="0" quotePrefix="1" applyFont="1" applyFill="1" applyAlignment="1">
      <alignment horizontal="left" wrapText="1" indent="1"/>
    </xf>
    <xf numFmtId="0" fontId="3" fillId="8" borderId="1" xfId="0" applyFont="1" applyFill="1" applyBorder="1"/>
    <xf numFmtId="0" fontId="3" fillId="9" borderId="1" xfId="0" applyFont="1" applyFill="1" applyBorder="1"/>
    <xf numFmtId="0" fontId="2" fillId="9" borderId="0" xfId="0" applyFont="1" applyFill="1" applyAlignment="1">
      <alignment horizontal="left" indent="1"/>
    </xf>
    <xf numFmtId="0" fontId="2" fillId="9" borderId="0" xfId="0" applyFont="1" applyFill="1" applyAlignment="1">
      <alignment horizontal="left" wrapText="1" indent="1"/>
    </xf>
    <xf numFmtId="0" fontId="2" fillId="9" borderId="0" xfId="0" quotePrefix="1" applyFont="1" applyFill="1" applyAlignment="1">
      <alignment horizontal="left" wrapText="1" indent="1"/>
    </xf>
    <xf numFmtId="0" fontId="2" fillId="9" borderId="0" xfId="0" quotePrefix="1" applyFont="1" applyFill="1" applyAlignment="1">
      <alignment horizontal="left" indent="1"/>
    </xf>
    <xf numFmtId="0" fontId="3" fillId="9" borderId="1" xfId="0" applyFont="1" applyFill="1" applyBorder="1" applyAlignment="1">
      <alignment horizontal="left"/>
    </xf>
    <xf numFmtId="0" fontId="2" fillId="7" borderId="0" xfId="0" quotePrefix="1" applyFont="1" applyFill="1" applyAlignment="1">
      <alignment horizontal="left" indent="1"/>
    </xf>
    <xf numFmtId="0" fontId="3" fillId="0" borderId="0" xfId="0" applyFont="1" applyAlignment="1">
      <alignment horizontal="left"/>
    </xf>
    <xf numFmtId="0" fontId="2" fillId="0" borderId="0" xfId="0" quotePrefix="1" applyFont="1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3" fillId="8" borderId="1" xfId="0" applyFont="1" applyFill="1" applyBorder="1" applyAlignment="1">
      <alignment horizontal="left"/>
    </xf>
    <xf numFmtId="0" fontId="3" fillId="3" borderId="0" xfId="1" applyNumberFormat="1" applyFont="1" applyFill="1" applyAlignment="1">
      <alignment horizont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9" borderId="0" xfId="0" applyFont="1" applyFill="1" applyAlignment="1">
      <alignment horizontal="left" wrapText="1" indent="1"/>
    </xf>
    <xf numFmtId="0" fontId="6" fillId="8" borderId="1" xfId="0" applyFont="1" applyFill="1" applyBorder="1"/>
    <xf numFmtId="0" fontId="4" fillId="3" borderId="0" xfId="0" applyFont="1" applyFill="1" applyAlignment="1">
      <alignment vertical="center"/>
    </xf>
    <xf numFmtId="164" fontId="5" fillId="6" borderId="0" xfId="1" applyNumberFormat="1" applyFont="1" applyFill="1" applyBorder="1" applyAlignment="1">
      <alignment horizontal="center"/>
    </xf>
    <xf numFmtId="0" fontId="4" fillId="9" borderId="0" xfId="0" applyFont="1" applyFill="1" applyAlignment="1">
      <alignment horizontal="left" indent="1"/>
    </xf>
    <xf numFmtId="0" fontId="6" fillId="9" borderId="1" xfId="0" applyFont="1" applyFill="1" applyBorder="1"/>
    <xf numFmtId="166" fontId="6" fillId="0" borderId="0" xfId="1" applyNumberFormat="1" applyFont="1" applyFill="1" applyAlignment="1" applyProtection="1">
      <alignment vertical="center"/>
    </xf>
    <xf numFmtId="164" fontId="5" fillId="6" borderId="0" xfId="1" applyNumberFormat="1" applyFont="1" applyFill="1" applyAlignment="1">
      <alignment horizontal="center" wrapText="1"/>
    </xf>
    <xf numFmtId="0" fontId="3" fillId="3" borderId="0" xfId="1" applyNumberFormat="1" applyFont="1" applyFill="1" applyAlignment="1"/>
    <xf numFmtId="0" fontId="16" fillId="0" borderId="0" xfId="0" applyFont="1"/>
    <xf numFmtId="3" fontId="3" fillId="3" borderId="0" xfId="1" applyNumberFormat="1" applyFont="1" applyFill="1"/>
    <xf numFmtId="3" fontId="3" fillId="7" borderId="0" xfId="1" applyNumberFormat="1" applyFont="1" applyFill="1"/>
    <xf numFmtId="3" fontId="2" fillId="0" borderId="0" xfId="1" applyNumberFormat="1" applyFont="1"/>
    <xf numFmtId="3" fontId="6" fillId="0" borderId="0" xfId="1" applyNumberFormat="1" applyFont="1" applyFill="1" applyAlignment="1" applyProtection="1">
      <alignment vertical="center"/>
    </xf>
    <xf numFmtId="3" fontId="6" fillId="7" borderId="0" xfId="1" applyNumberFormat="1" applyFont="1" applyFill="1" applyAlignment="1" applyProtection="1">
      <alignment vertical="center"/>
    </xf>
    <xf numFmtId="3" fontId="4" fillId="0" borderId="0" xfId="1" applyNumberFormat="1" applyFont="1" applyFill="1" applyAlignment="1" applyProtection="1">
      <alignment vertical="center"/>
    </xf>
    <xf numFmtId="3" fontId="4" fillId="7" borderId="0" xfId="1" applyNumberFormat="1" applyFont="1" applyFill="1" applyAlignment="1" applyProtection="1">
      <alignment vertical="center"/>
    </xf>
    <xf numFmtId="3" fontId="2" fillId="7" borderId="0" xfId="1" applyNumberFormat="1" applyFont="1" applyFill="1"/>
    <xf numFmtId="3" fontId="3" fillId="0" borderId="0" xfId="1" applyNumberFormat="1" applyFont="1"/>
    <xf numFmtId="3" fontId="6" fillId="3" borderId="0" xfId="1" applyNumberFormat="1" applyFont="1" applyFill="1" applyAlignment="1" applyProtection="1">
      <alignment vertical="center"/>
    </xf>
    <xf numFmtId="3" fontId="4" fillId="3" borderId="0" xfId="1" applyNumberFormat="1" applyFont="1" applyFill="1" applyAlignment="1" applyProtection="1">
      <alignment vertical="center"/>
    </xf>
    <xf numFmtId="167" fontId="4" fillId="0" borderId="0" xfId="1" applyNumberFormat="1" applyFont="1" applyFill="1" applyAlignment="1">
      <alignment vertical="center"/>
    </xf>
    <xf numFmtId="167" fontId="4" fillId="7" borderId="0" xfId="1" applyNumberFormat="1" applyFont="1" applyFill="1" applyBorder="1" applyAlignment="1">
      <alignment vertical="center"/>
    </xf>
    <xf numFmtId="167" fontId="4" fillId="7" borderId="0" xfId="1" applyNumberFormat="1" applyFont="1" applyFill="1"/>
    <xf numFmtId="167" fontId="4" fillId="0" borderId="0" xfId="1" applyNumberFormat="1" applyFont="1" applyFill="1" applyBorder="1" applyAlignment="1">
      <alignment vertical="center"/>
    </xf>
    <xf numFmtId="167" fontId="6" fillId="7" borderId="1" xfId="0" applyNumberFormat="1" applyFont="1" applyFill="1" applyBorder="1"/>
    <xf numFmtId="3" fontId="6" fillId="7" borderId="0" xfId="1" applyNumberFormat="1" applyFont="1" applyFill="1"/>
    <xf numFmtId="3" fontId="6" fillId="0" borderId="0" xfId="1" applyNumberFormat="1" applyFont="1" applyFill="1"/>
    <xf numFmtId="3" fontId="6" fillId="8" borderId="1" xfId="1" applyNumberFormat="1" applyFont="1" applyFill="1" applyBorder="1" applyAlignment="1" applyProtection="1">
      <alignment vertical="center"/>
    </xf>
    <xf numFmtId="3" fontId="12" fillId="9" borderId="1" xfId="1" applyNumberFormat="1" applyFont="1" applyFill="1" applyBorder="1" applyAlignment="1" applyProtection="1">
      <alignment vertical="center"/>
    </xf>
    <xf numFmtId="3" fontId="4" fillId="9" borderId="1" xfId="1" applyNumberFormat="1" applyFont="1" applyFill="1" applyBorder="1" applyAlignment="1" applyProtection="1">
      <alignment vertical="center"/>
    </xf>
    <xf numFmtId="3" fontId="4" fillId="9" borderId="0" xfId="1" applyNumberFormat="1" applyFont="1" applyFill="1" applyAlignment="1" applyProtection="1">
      <alignment vertical="center"/>
    </xf>
    <xf numFmtId="3" fontId="6" fillId="9" borderId="1" xfId="1" applyNumberFormat="1" applyFont="1" applyFill="1" applyBorder="1" applyAlignment="1" applyProtection="1">
      <alignment vertical="center"/>
    </xf>
    <xf numFmtId="3" fontId="6" fillId="0" borderId="0" xfId="1" applyNumberFormat="1" applyFont="1" applyFill="1" applyBorder="1" applyAlignment="1" applyProtection="1">
      <alignment vertical="center"/>
    </xf>
    <xf numFmtId="3" fontId="4" fillId="0" borderId="0" xfId="1" applyNumberFormat="1" applyFont="1" applyFill="1" applyBorder="1" applyAlignment="1" applyProtection="1">
      <alignment vertical="center"/>
    </xf>
    <xf numFmtId="3" fontId="4" fillId="7" borderId="0" xfId="1" applyNumberFormat="1" applyFont="1" applyFill="1" applyBorder="1" applyAlignment="1" applyProtection="1">
      <alignment vertical="center"/>
    </xf>
    <xf numFmtId="3" fontId="13" fillId="9" borderId="1" xfId="1" applyNumberFormat="1" applyFont="1" applyFill="1" applyBorder="1" applyAlignment="1" applyProtection="1">
      <alignment vertical="center"/>
    </xf>
    <xf numFmtId="3" fontId="4" fillId="9" borderId="0" xfId="1" applyNumberFormat="1" applyFont="1" applyFill="1" applyBorder="1" applyAlignment="1" applyProtection="1">
      <alignment horizontal="right" vertical="center"/>
    </xf>
    <xf numFmtId="3" fontId="4" fillId="9" borderId="0" xfId="1" applyNumberFormat="1" applyFont="1" applyFill="1" applyBorder="1" applyAlignment="1" applyProtection="1">
      <alignment vertical="center"/>
    </xf>
    <xf numFmtId="3" fontId="3" fillId="0" borderId="0" xfId="1" applyNumberFormat="1" applyFont="1" applyFill="1"/>
    <xf numFmtId="0" fontId="3" fillId="3" borderId="0" xfId="1" applyNumberFormat="1" applyFont="1" applyFill="1" applyAlignment="1">
      <alignment horizontal="center"/>
    </xf>
    <xf numFmtId="0" fontId="8" fillId="1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E73909"/>
      <color rgb="FFFF66CC"/>
      <color rgb="FF00FFFF"/>
      <color rgb="FFDAEEF3"/>
      <color rgb="FFA947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CGT Eletrosul'!A1"/><Relationship Id="rId3" Type="http://schemas.openxmlformats.org/officeDocument/2006/relationships/hyperlink" Target="#Holding!A1"/><Relationship Id="rId7" Type="http://schemas.openxmlformats.org/officeDocument/2006/relationships/hyperlink" Target="#'Eletronorte (excl. TPP)'!A1"/><Relationship Id="rId12" Type="http://schemas.openxmlformats.org/officeDocument/2006/relationships/hyperlink" Target="#'Teles Pires'!A1"/><Relationship Id="rId2" Type="http://schemas.openxmlformats.org/officeDocument/2006/relationships/hyperlink" Target="#Consolidated!A1"/><Relationship Id="rId1" Type="http://schemas.openxmlformats.org/officeDocument/2006/relationships/image" Target="../media/image1.png"/><Relationship Id="rId6" Type="http://schemas.openxmlformats.org/officeDocument/2006/relationships/hyperlink" Target="#'Furnas Consolidated'!A1"/><Relationship Id="rId11" Type="http://schemas.openxmlformats.org/officeDocument/2006/relationships/hyperlink" Target="#MESA!A1"/><Relationship Id="rId5" Type="http://schemas.openxmlformats.org/officeDocument/2006/relationships/hyperlink" Target="#'Chesf '!A1"/><Relationship Id="rId10" Type="http://schemas.openxmlformats.org/officeDocument/2006/relationships/hyperlink" Target="#'Thermal Revenue'!A1"/><Relationship Id="rId4" Type="http://schemas.openxmlformats.org/officeDocument/2006/relationships/hyperlink" Target="#'Furnas (excl. MESA)'!A1"/><Relationship Id="rId9" Type="http://schemas.openxmlformats.org/officeDocument/2006/relationships/hyperlink" Target="#'Non-recurring'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COVER!A1"/><Relationship Id="rId1" Type="http://schemas.openxmlformats.org/officeDocument/2006/relationships/hyperlink" Target="#CAPA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COVER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142874</xdr:colOff>
      <xdr:row>0</xdr:row>
      <xdr:rowOff>42863</xdr:rowOff>
    </xdr:from>
    <xdr:to>
      <xdr:col>12</xdr:col>
      <xdr:colOff>502121</xdr:colOff>
      <xdr:row>3</xdr:row>
      <xdr:rowOff>112221</xdr:rowOff>
    </xdr:to>
    <xdr:pic>
      <xdr:nvPicPr>
        <xdr:cNvPr id="2" name="Imagem 1" descr="Eletrobras – Wikipédia, a enciclopédia livre">
          <a:extLst>
            <a:ext uri="{FF2B5EF4-FFF2-40B4-BE49-F238E27FC236}">
              <a16:creationId xmlns:a16="http://schemas.microsoft.com/office/drawing/2014/main" id="{8C330FBE-4D57-49E1-8689-5D0D2FEBC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4" y="42863"/>
          <a:ext cx="968847" cy="640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333375</xdr:colOff>
      <xdr:row>7</xdr:row>
      <xdr:rowOff>158750</xdr:rowOff>
    </xdr:from>
    <xdr:to>
      <xdr:col>23</xdr:col>
      <xdr:colOff>150812</xdr:colOff>
      <xdr:row>18</xdr:row>
      <xdr:rowOff>15876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DF1670B6-385A-4B46-B78E-03EECEA3AB56}"/>
            </a:ext>
          </a:extLst>
        </xdr:cNvPr>
        <xdr:cNvSpPr/>
      </xdr:nvSpPr>
      <xdr:spPr>
        <a:xfrm>
          <a:off x="942975" y="1841500"/>
          <a:ext cx="13228637" cy="1571626"/>
        </a:xfrm>
        <a:prstGeom prst="roundRect">
          <a:avLst/>
        </a:prstGeom>
        <a:noFill/>
        <a:ln w="254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71437</xdr:colOff>
      <xdr:row>9</xdr:row>
      <xdr:rowOff>49210</xdr:rowOff>
    </xdr:from>
    <xdr:to>
      <xdr:col>4</xdr:col>
      <xdr:colOff>269875</xdr:colOff>
      <xdr:row>11</xdr:row>
      <xdr:rowOff>104772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FF919AF-F6A0-4FF9-AC54-5DDFF5A6716E}"/>
            </a:ext>
          </a:extLst>
        </xdr:cNvPr>
        <xdr:cNvSpPr/>
      </xdr:nvSpPr>
      <xdr:spPr>
        <a:xfrm>
          <a:off x="1290637" y="211296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Consolidated</a:t>
          </a:r>
        </a:p>
      </xdr:txBody>
    </xdr:sp>
    <xdr:clientData/>
  </xdr:twoCellAnchor>
  <xdr:twoCellAnchor>
    <xdr:from>
      <xdr:col>4</xdr:col>
      <xdr:colOff>441556</xdr:colOff>
      <xdr:row>9</xdr:row>
      <xdr:rowOff>49210</xdr:rowOff>
    </xdr:from>
    <xdr:to>
      <xdr:col>7</xdr:col>
      <xdr:colOff>28806</xdr:colOff>
      <xdr:row>11</xdr:row>
      <xdr:rowOff>104772</xdr:rowOff>
    </xdr:to>
    <xdr:sp macro="" textlink="">
      <xdr:nvSpPr>
        <xdr:cNvPr id="5" name="Retângul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454CCB3-9C22-469A-B6CF-E039A3887119}"/>
            </a:ext>
          </a:extLst>
        </xdr:cNvPr>
        <xdr:cNvSpPr/>
      </xdr:nvSpPr>
      <xdr:spPr>
        <a:xfrm>
          <a:off x="2879956" y="2112960"/>
          <a:ext cx="1416050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Holding</a:t>
          </a:r>
        </a:p>
      </xdr:txBody>
    </xdr:sp>
    <xdr:clientData/>
  </xdr:twoCellAnchor>
  <xdr:twoCellAnchor>
    <xdr:from>
      <xdr:col>12</xdr:col>
      <xdr:colOff>329538</xdr:colOff>
      <xdr:row>9</xdr:row>
      <xdr:rowOff>49210</xdr:rowOff>
    </xdr:from>
    <xdr:to>
      <xdr:col>14</xdr:col>
      <xdr:colOff>527976</xdr:colOff>
      <xdr:row>11</xdr:row>
      <xdr:rowOff>104772</xdr:rowOff>
    </xdr:to>
    <xdr:sp macro="" textlink="">
      <xdr:nvSpPr>
        <xdr:cNvPr id="6" name="Retângulo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89A06A2-D243-4E4A-AAFC-A5A4DA401A66}"/>
            </a:ext>
          </a:extLst>
        </xdr:cNvPr>
        <xdr:cNvSpPr/>
      </xdr:nvSpPr>
      <xdr:spPr>
        <a:xfrm>
          <a:off x="7644738" y="211296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Furnas</a:t>
          </a:r>
        </a:p>
        <a:p>
          <a:pPr algn="ctr"/>
          <a:r>
            <a:rPr lang="pt-BR" sz="1100"/>
            <a:t>Parent Company</a:t>
          </a:r>
        </a:p>
      </xdr:txBody>
    </xdr:sp>
    <xdr:clientData/>
  </xdr:twoCellAnchor>
  <xdr:twoCellAnchor>
    <xdr:from>
      <xdr:col>15</xdr:col>
      <xdr:colOff>88469</xdr:colOff>
      <xdr:row>9</xdr:row>
      <xdr:rowOff>49210</xdr:rowOff>
    </xdr:from>
    <xdr:to>
      <xdr:col>17</xdr:col>
      <xdr:colOff>286907</xdr:colOff>
      <xdr:row>11</xdr:row>
      <xdr:rowOff>104772</xdr:rowOff>
    </xdr:to>
    <xdr:sp macro="" textlink="">
      <xdr:nvSpPr>
        <xdr:cNvPr id="7" name="Retângulo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9AF0333-0356-4F01-9C10-718BD2BBC54B}"/>
            </a:ext>
          </a:extLst>
        </xdr:cNvPr>
        <xdr:cNvSpPr/>
      </xdr:nvSpPr>
      <xdr:spPr>
        <a:xfrm>
          <a:off x="9232469" y="211296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Chesf</a:t>
          </a:r>
        </a:p>
      </xdr:txBody>
    </xdr:sp>
    <xdr:clientData/>
  </xdr:twoCellAnchor>
  <xdr:twoCellAnchor>
    <xdr:from>
      <xdr:col>12</xdr:col>
      <xdr:colOff>329538</xdr:colOff>
      <xdr:row>14</xdr:row>
      <xdr:rowOff>128586</xdr:rowOff>
    </xdr:from>
    <xdr:to>
      <xdr:col>14</xdr:col>
      <xdr:colOff>527976</xdr:colOff>
      <xdr:row>16</xdr:row>
      <xdr:rowOff>184148</xdr:rowOff>
    </xdr:to>
    <xdr:sp macro="" textlink="">
      <xdr:nvSpPr>
        <xdr:cNvPr id="8" name="Retângulo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3F97C8F-7406-4080-A492-FA6887CCBBA2}"/>
            </a:ext>
          </a:extLst>
        </xdr:cNvPr>
        <xdr:cNvSpPr/>
      </xdr:nvSpPr>
      <xdr:spPr>
        <a:xfrm>
          <a:off x="7644738" y="2763836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Furnas</a:t>
          </a:r>
        </a:p>
        <a:p>
          <a:pPr algn="ctr"/>
          <a:r>
            <a:rPr lang="pt-BR" sz="1100"/>
            <a:t>Consolidated</a:t>
          </a:r>
        </a:p>
      </xdr:txBody>
    </xdr:sp>
    <xdr:clientData/>
  </xdr:twoCellAnchor>
  <xdr:twoCellAnchor>
    <xdr:from>
      <xdr:col>17</xdr:col>
      <xdr:colOff>458588</xdr:colOff>
      <xdr:row>9</xdr:row>
      <xdr:rowOff>49210</xdr:rowOff>
    </xdr:from>
    <xdr:to>
      <xdr:col>20</xdr:col>
      <xdr:colOff>45839</xdr:colOff>
      <xdr:row>11</xdr:row>
      <xdr:rowOff>104772</xdr:rowOff>
    </xdr:to>
    <xdr:sp macro="" textlink="">
      <xdr:nvSpPr>
        <xdr:cNvPr id="9" name="Retângulo 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31B49141-D805-44EE-9F40-FF93433B8421}"/>
            </a:ext>
          </a:extLst>
        </xdr:cNvPr>
        <xdr:cNvSpPr/>
      </xdr:nvSpPr>
      <xdr:spPr>
        <a:xfrm>
          <a:off x="10821788" y="2112960"/>
          <a:ext cx="1416051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Eletronorte</a:t>
          </a:r>
        </a:p>
        <a:p>
          <a:pPr algn="ctr"/>
          <a:r>
            <a:rPr lang="pt-B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Parent Company</a:t>
          </a:r>
          <a:endParaRPr lang="pt-BR">
            <a:effectLst/>
          </a:endParaRPr>
        </a:p>
      </xdr:txBody>
    </xdr:sp>
    <xdr:clientData/>
  </xdr:twoCellAnchor>
  <xdr:twoCellAnchor>
    <xdr:from>
      <xdr:col>20</xdr:col>
      <xdr:colOff>217518</xdr:colOff>
      <xdr:row>9</xdr:row>
      <xdr:rowOff>49210</xdr:rowOff>
    </xdr:from>
    <xdr:to>
      <xdr:col>22</xdr:col>
      <xdr:colOff>415956</xdr:colOff>
      <xdr:row>11</xdr:row>
      <xdr:rowOff>104772</xdr:rowOff>
    </xdr:to>
    <xdr:sp macro="" textlink="">
      <xdr:nvSpPr>
        <xdr:cNvPr id="11" name="Retângulo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203E1B9-C1AF-4D9E-8E19-C4FA4E8AE633}"/>
            </a:ext>
          </a:extLst>
        </xdr:cNvPr>
        <xdr:cNvSpPr/>
      </xdr:nvSpPr>
      <xdr:spPr>
        <a:xfrm>
          <a:off x="12409518" y="211296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CGT</a:t>
          </a:r>
          <a:r>
            <a:rPr lang="pt-BR" sz="1100" baseline="0"/>
            <a:t> Eletrosul</a:t>
          </a:r>
          <a:endParaRPr lang="pt-BR" sz="1100"/>
        </a:p>
      </xdr:txBody>
    </xdr:sp>
    <xdr:clientData/>
  </xdr:twoCellAnchor>
  <xdr:twoCellAnchor>
    <xdr:from>
      <xdr:col>7</xdr:col>
      <xdr:colOff>200487</xdr:colOff>
      <xdr:row>9</xdr:row>
      <xdr:rowOff>49210</xdr:rowOff>
    </xdr:from>
    <xdr:to>
      <xdr:col>9</xdr:col>
      <xdr:colOff>398925</xdr:colOff>
      <xdr:row>11</xdr:row>
      <xdr:rowOff>104772</xdr:rowOff>
    </xdr:to>
    <xdr:sp macro="" textlink="">
      <xdr:nvSpPr>
        <xdr:cNvPr id="12" name="Retângulo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18885BC-4272-4EC6-B31A-4655BC5ACB04}"/>
            </a:ext>
          </a:extLst>
        </xdr:cNvPr>
        <xdr:cNvSpPr/>
      </xdr:nvSpPr>
      <xdr:spPr>
        <a:xfrm>
          <a:off x="4467687" y="211296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Non-recurring</a:t>
          </a:r>
        </a:p>
      </xdr:txBody>
    </xdr:sp>
    <xdr:clientData/>
  </xdr:twoCellAnchor>
  <xdr:twoCellAnchor>
    <xdr:from>
      <xdr:col>9</xdr:col>
      <xdr:colOff>570606</xdr:colOff>
      <xdr:row>9</xdr:row>
      <xdr:rowOff>49210</xdr:rowOff>
    </xdr:from>
    <xdr:to>
      <xdr:col>12</xdr:col>
      <xdr:colOff>157857</xdr:colOff>
      <xdr:row>11</xdr:row>
      <xdr:rowOff>104772</xdr:rowOff>
    </xdr:to>
    <xdr:sp macro="" textlink="">
      <xdr:nvSpPr>
        <xdr:cNvPr id="13" name="Retângulo 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72F2D84-923E-4886-848B-11C02CD5D92A}"/>
            </a:ext>
          </a:extLst>
        </xdr:cNvPr>
        <xdr:cNvSpPr/>
      </xdr:nvSpPr>
      <xdr:spPr>
        <a:xfrm>
          <a:off x="6057006" y="2112960"/>
          <a:ext cx="1416051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Thermal Revenue</a:t>
          </a:r>
        </a:p>
      </xdr:txBody>
    </xdr:sp>
    <xdr:clientData/>
  </xdr:twoCellAnchor>
  <xdr:twoCellAnchor>
    <xdr:from>
      <xdr:col>12</xdr:col>
      <xdr:colOff>329538</xdr:colOff>
      <xdr:row>12</xdr:row>
      <xdr:rowOff>15876</xdr:rowOff>
    </xdr:from>
    <xdr:to>
      <xdr:col>14</xdr:col>
      <xdr:colOff>527976</xdr:colOff>
      <xdr:row>14</xdr:row>
      <xdr:rowOff>9524</xdr:rowOff>
    </xdr:to>
    <xdr:sp macro="" textlink="">
      <xdr:nvSpPr>
        <xdr:cNvPr id="14" name="Retângulo 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5C2A3658-7F4F-4143-9A50-286761CA6B67}"/>
            </a:ext>
          </a:extLst>
        </xdr:cNvPr>
        <xdr:cNvSpPr/>
      </xdr:nvSpPr>
      <xdr:spPr>
        <a:xfrm>
          <a:off x="7663788" y="2651126"/>
          <a:ext cx="1420813" cy="374648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MESA</a:t>
          </a:r>
        </a:p>
      </xdr:txBody>
    </xdr:sp>
    <xdr:clientData/>
  </xdr:twoCellAnchor>
  <xdr:twoCellAnchor>
    <xdr:from>
      <xdr:col>17</xdr:col>
      <xdr:colOff>458588</xdr:colOff>
      <xdr:row>12</xdr:row>
      <xdr:rowOff>15876</xdr:rowOff>
    </xdr:from>
    <xdr:to>
      <xdr:col>20</xdr:col>
      <xdr:colOff>45839</xdr:colOff>
      <xdr:row>14</xdr:row>
      <xdr:rowOff>9524</xdr:rowOff>
    </xdr:to>
    <xdr:sp macro="" textlink="">
      <xdr:nvSpPr>
        <xdr:cNvPr id="15" name="Retângulo 1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FBD5C7D3-5412-4C35-B851-F6294EC81556}"/>
            </a:ext>
          </a:extLst>
        </xdr:cNvPr>
        <xdr:cNvSpPr/>
      </xdr:nvSpPr>
      <xdr:spPr>
        <a:xfrm>
          <a:off x="10848776" y="2651126"/>
          <a:ext cx="1420813" cy="374648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Teles</a:t>
          </a:r>
          <a:r>
            <a:rPr lang="pt-BR" sz="1100" baseline="0"/>
            <a:t> Pires</a:t>
          </a:r>
          <a:endParaRPr lang="pt-BR" sz="1100"/>
        </a:p>
      </xdr:txBody>
    </xdr:sp>
    <xdr:clientData/>
  </xdr:twoCellAnchor>
  <xdr:twoCellAnchor>
    <xdr:from>
      <xdr:col>17</xdr:col>
      <xdr:colOff>444499</xdr:colOff>
      <xdr:row>14</xdr:row>
      <xdr:rowOff>134937</xdr:rowOff>
    </xdr:from>
    <xdr:to>
      <xdr:col>20</xdr:col>
      <xdr:colOff>31750</xdr:colOff>
      <xdr:row>16</xdr:row>
      <xdr:rowOff>190499</xdr:rowOff>
    </xdr:to>
    <xdr:sp macro="" textlink="">
      <xdr:nvSpPr>
        <xdr:cNvPr id="16" name="Retângulo 1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08AB679-69F4-48D7-B03A-908E96409BBB}"/>
            </a:ext>
          </a:extLst>
        </xdr:cNvPr>
        <xdr:cNvSpPr/>
      </xdr:nvSpPr>
      <xdr:spPr>
        <a:xfrm>
          <a:off x="10834687" y="3151187"/>
          <a:ext cx="1420813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Eletronorte</a:t>
          </a:r>
        </a:p>
        <a:p>
          <a:pPr algn="ctr"/>
          <a:r>
            <a:rPr lang="pt-BR" sz="1100"/>
            <a:t>Consolidated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2" name="Seta: Curva para a Esqu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03896A-F91B-40B2-8335-2E2843EDC925}"/>
            </a:ext>
          </a:extLst>
        </xdr:cNvPr>
        <xdr:cNvSpPr/>
      </xdr:nvSpPr>
      <xdr:spPr>
        <a:xfrm>
          <a:off x="23071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3" name="Seta: Curva para a Esqu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F0DCFAA-0CE3-4E36-8DA0-620A3F397EBE}"/>
            </a:ext>
          </a:extLst>
        </xdr:cNvPr>
        <xdr:cNvSpPr/>
      </xdr:nvSpPr>
      <xdr:spPr>
        <a:xfrm>
          <a:off x="23706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2" name="Seta: Curva para a Esqu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9C21D2-7BB2-4AC5-B45A-C1DF604C7D05}"/>
            </a:ext>
          </a:extLst>
        </xdr:cNvPr>
        <xdr:cNvSpPr/>
      </xdr:nvSpPr>
      <xdr:spPr>
        <a:xfrm>
          <a:off x="23706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6" name="Seta: Curva para a Esquerd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12AAE7-4BBA-40CA-BCB1-D40EF6587E9E}"/>
            </a:ext>
          </a:extLst>
        </xdr:cNvPr>
        <xdr:cNvSpPr/>
      </xdr:nvSpPr>
      <xdr:spPr>
        <a:xfrm>
          <a:off x="24341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AAC71B-E9E8-4383-AFBB-D1B6652427FD}"/>
            </a:ext>
          </a:extLst>
        </xdr:cNvPr>
        <xdr:cNvSpPr/>
      </xdr:nvSpPr>
      <xdr:spPr>
        <a:xfrm>
          <a:off x="26881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5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D3E3B6-064F-418E-B3AA-3C07821B6D77}"/>
            </a:ext>
          </a:extLst>
        </xdr:cNvPr>
        <xdr:cNvSpPr/>
      </xdr:nvSpPr>
      <xdr:spPr>
        <a:xfrm>
          <a:off x="325967" y="158750"/>
          <a:ext cx="329259" cy="3879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2" name="Seta: Curva para a Esqu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85DF52-340B-4797-87D5-0DE230829136}"/>
            </a:ext>
          </a:extLst>
        </xdr:cNvPr>
        <xdr:cNvSpPr/>
      </xdr:nvSpPr>
      <xdr:spPr>
        <a:xfrm>
          <a:off x="23071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5CDCB6-B4D4-44F1-AF9B-29B31838C481}"/>
            </a:ext>
          </a:extLst>
        </xdr:cNvPr>
        <xdr:cNvSpPr/>
      </xdr:nvSpPr>
      <xdr:spPr>
        <a:xfrm>
          <a:off x="230717" y="146050"/>
          <a:ext cx="329259" cy="3879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136071</xdr:colOff>
      <xdr:row>0</xdr:row>
      <xdr:rowOff>217714</xdr:rowOff>
    </xdr:from>
    <xdr:to>
      <xdr:col>1</xdr:col>
      <xdr:colOff>465330</xdr:colOff>
      <xdr:row>1</xdr:row>
      <xdr:rowOff>205605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4E69DF-9FBB-48EE-81DF-0197B30D656A}"/>
            </a:ext>
          </a:extLst>
        </xdr:cNvPr>
        <xdr:cNvSpPr/>
      </xdr:nvSpPr>
      <xdr:spPr>
        <a:xfrm>
          <a:off x="281214" y="217714"/>
          <a:ext cx="329259" cy="405177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09EE24-A42F-4853-BC85-3D49E3EFAD7A}"/>
            </a:ext>
          </a:extLst>
        </xdr:cNvPr>
        <xdr:cNvSpPr/>
      </xdr:nvSpPr>
      <xdr:spPr>
        <a:xfrm>
          <a:off x="32596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EA48F9-4191-4C90-AC46-0A321316B6A6}"/>
            </a:ext>
          </a:extLst>
        </xdr:cNvPr>
        <xdr:cNvSpPr/>
      </xdr:nvSpPr>
      <xdr:spPr>
        <a:xfrm>
          <a:off x="32596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2" name="Seta: Curva para a Esqu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39687D-D16A-4F0A-AA98-B6E7836AE48B}"/>
            </a:ext>
          </a:extLst>
        </xdr:cNvPr>
        <xdr:cNvSpPr/>
      </xdr:nvSpPr>
      <xdr:spPr>
        <a:xfrm>
          <a:off x="23706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858D97-7552-4BCB-8B18-8C2DEC47FDAB}"/>
            </a:ext>
          </a:extLst>
        </xdr:cNvPr>
        <xdr:cNvSpPr/>
      </xdr:nvSpPr>
      <xdr:spPr>
        <a:xfrm>
          <a:off x="186267" y="158750"/>
          <a:ext cx="329259" cy="4133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CB2C0-B6AB-4729-BDB1-15D70517E639}">
  <sheetPr codeName="Planilha1">
    <tabColor rgb="FFFFFF00"/>
  </sheetPr>
  <dimension ref="A1:F35"/>
  <sheetViews>
    <sheetView showGridLines="0" zoomScale="70" zoomScaleNormal="70" workbookViewId="0">
      <selection activeCell="B2" sqref="B2:F35"/>
    </sheetView>
  </sheetViews>
  <sheetFormatPr defaultColWidth="8.81640625" defaultRowHeight="14.5" x14ac:dyDescent="0.35"/>
  <cols>
    <col min="1" max="1" width="55" bestFit="1" customWidth="1"/>
    <col min="2" max="2" width="13.453125" bestFit="1" customWidth="1"/>
    <col min="3" max="5" width="14.453125" bestFit="1" customWidth="1"/>
    <col min="6" max="6" width="13.453125" bestFit="1" customWidth="1"/>
  </cols>
  <sheetData>
    <row r="1" spans="1:6" x14ac:dyDescent="0.35">
      <c r="A1" s="1"/>
      <c r="B1" s="15" t="s">
        <v>27</v>
      </c>
      <c r="C1" s="15" t="s">
        <v>28</v>
      </c>
      <c r="D1" s="15" t="s">
        <v>29</v>
      </c>
      <c r="E1" s="15" t="s">
        <v>26</v>
      </c>
      <c r="F1" s="15" t="s">
        <v>85</v>
      </c>
    </row>
    <row r="2" spans="1:6" x14ac:dyDescent="0.35">
      <c r="A2" s="2" t="s">
        <v>0</v>
      </c>
      <c r="B2" s="7">
        <f t="shared" ref="B2:F2" si="0">SUM(B3:B11)</f>
        <v>7893033</v>
      </c>
      <c r="C2" s="7">
        <f t="shared" si="0"/>
        <v>5336784</v>
      </c>
      <c r="D2" s="7">
        <f t="shared" si="0"/>
        <v>2612288</v>
      </c>
      <c r="E2" s="7">
        <f t="shared" si="0"/>
        <v>10371884</v>
      </c>
      <c r="F2" s="7">
        <f t="shared" si="0"/>
        <v>7824623</v>
      </c>
    </row>
    <row r="3" spans="1:6" x14ac:dyDescent="0.35">
      <c r="A3" s="1" t="s">
        <v>13</v>
      </c>
      <c r="B3" s="8">
        <v>2250863</v>
      </c>
      <c r="C3" s="8">
        <v>1560200</v>
      </c>
      <c r="D3" s="8">
        <v>826188</v>
      </c>
      <c r="E3" s="8">
        <v>2638371</v>
      </c>
      <c r="F3" s="8">
        <v>1964316</v>
      </c>
    </row>
    <row r="4" spans="1:6" x14ac:dyDescent="0.35">
      <c r="A4" s="4" t="s">
        <v>12</v>
      </c>
      <c r="B4" s="9">
        <v>859729</v>
      </c>
      <c r="C4" s="9">
        <v>584755</v>
      </c>
      <c r="D4" s="9">
        <v>302379</v>
      </c>
      <c r="E4" s="9">
        <v>1337731</v>
      </c>
      <c r="F4" s="9">
        <v>1010795</v>
      </c>
    </row>
    <row r="5" spans="1:6" x14ac:dyDescent="0.35">
      <c r="A5" s="1" t="s">
        <v>25</v>
      </c>
      <c r="B5" s="8">
        <v>195546</v>
      </c>
      <c r="C5" s="8">
        <v>95467</v>
      </c>
      <c r="D5" s="8">
        <v>29167</v>
      </c>
      <c r="E5" s="8">
        <v>483665</v>
      </c>
      <c r="F5" s="8">
        <v>435609</v>
      </c>
    </row>
    <row r="6" spans="1:6" x14ac:dyDescent="0.35">
      <c r="A6" s="4" t="s">
        <v>24</v>
      </c>
      <c r="B6" s="9">
        <v>2985975</v>
      </c>
      <c r="C6" s="9">
        <v>1916778</v>
      </c>
      <c r="D6" s="9">
        <v>918407</v>
      </c>
      <c r="E6" s="9">
        <v>3868949</v>
      </c>
      <c r="F6" s="9">
        <v>2864576</v>
      </c>
    </row>
    <row r="7" spans="1:6" x14ac:dyDescent="0.35">
      <c r="A7" s="1" t="s">
        <v>11</v>
      </c>
      <c r="B7" s="8">
        <v>664751</v>
      </c>
      <c r="C7" s="8">
        <v>309245</v>
      </c>
      <c r="D7" s="8">
        <v>35964</v>
      </c>
      <c r="E7" s="8">
        <v>487436</v>
      </c>
      <c r="F7" s="8">
        <v>276321</v>
      </c>
    </row>
    <row r="8" spans="1:6" x14ac:dyDescent="0.35">
      <c r="A8" s="4" t="s">
        <v>14</v>
      </c>
      <c r="B8" s="9"/>
      <c r="C8" s="9"/>
      <c r="D8" s="9"/>
      <c r="E8" s="9"/>
      <c r="F8" s="9"/>
    </row>
    <row r="9" spans="1:6" x14ac:dyDescent="0.35">
      <c r="A9" s="1" t="s">
        <v>15</v>
      </c>
      <c r="B9" s="8">
        <v>2294712</v>
      </c>
      <c r="C9" s="8">
        <v>1768606</v>
      </c>
      <c r="D9" s="8">
        <v>947571</v>
      </c>
      <c r="E9" s="8">
        <v>3236626</v>
      </c>
      <c r="F9" s="8">
        <v>2594371</v>
      </c>
    </row>
    <row r="10" spans="1:6" x14ac:dyDescent="0.35">
      <c r="A10" s="4" t="s">
        <v>21</v>
      </c>
      <c r="B10" s="9">
        <v>29864</v>
      </c>
      <c r="C10" s="9">
        <v>20624</v>
      </c>
      <c r="D10" s="9">
        <v>9413</v>
      </c>
      <c r="E10" s="9">
        <v>120754</v>
      </c>
      <c r="F10" s="9">
        <v>21663</v>
      </c>
    </row>
    <row r="11" spans="1:6" x14ac:dyDescent="0.35">
      <c r="A11" s="1" t="s">
        <v>23</v>
      </c>
      <c r="B11" s="8">
        <v>-1388407</v>
      </c>
      <c r="C11" s="8">
        <v>-918891</v>
      </c>
      <c r="D11" s="8">
        <v>-456801</v>
      </c>
      <c r="E11" s="8">
        <v>-1801648</v>
      </c>
      <c r="F11" s="8">
        <v>-1343028</v>
      </c>
    </row>
    <row r="12" spans="1:6" x14ac:dyDescent="0.35">
      <c r="A12" s="2" t="s">
        <v>20</v>
      </c>
      <c r="B12" s="7">
        <f t="shared" ref="B12:F12" si="1">SUM(B13:B22)</f>
        <v>-4310861</v>
      </c>
      <c r="C12" s="7">
        <f t="shared" si="1"/>
        <v>-2862106</v>
      </c>
      <c r="D12" s="7">
        <f t="shared" si="1"/>
        <v>-1408667</v>
      </c>
      <c r="E12" s="7">
        <f t="shared" si="1"/>
        <v>-6485899</v>
      </c>
      <c r="F12" s="7">
        <f t="shared" si="1"/>
        <v>-5063795</v>
      </c>
    </row>
    <row r="13" spans="1:6" x14ac:dyDescent="0.35">
      <c r="A13" s="1" t="s">
        <v>5</v>
      </c>
      <c r="B13" s="8">
        <v>-858355</v>
      </c>
      <c r="C13" s="8">
        <v>-639156</v>
      </c>
      <c r="D13" s="8">
        <v>-250500</v>
      </c>
      <c r="E13" s="8">
        <v>-1332425</v>
      </c>
      <c r="F13" s="8">
        <v>-789308</v>
      </c>
    </row>
    <row r="14" spans="1:6" x14ac:dyDescent="0.35">
      <c r="A14" s="4" t="s">
        <v>6</v>
      </c>
      <c r="B14" s="9">
        <v>-28204</v>
      </c>
      <c r="C14" s="9">
        <v>-18290</v>
      </c>
      <c r="D14" s="9">
        <v>-9729</v>
      </c>
      <c r="E14" s="9">
        <v>-37211</v>
      </c>
      <c r="F14" s="9">
        <v>-23381</v>
      </c>
    </row>
    <row r="15" spans="1:6" x14ac:dyDescent="0.35">
      <c r="A15" s="1" t="s">
        <v>7</v>
      </c>
      <c r="B15" s="8">
        <v>-434635</v>
      </c>
      <c r="C15" s="8">
        <v>-288432</v>
      </c>
      <c r="D15" s="8">
        <v>-129446</v>
      </c>
      <c r="E15" s="8">
        <v>-683999</v>
      </c>
      <c r="F15" s="8">
        <v>-431992</v>
      </c>
    </row>
    <row r="16" spans="1:6" x14ac:dyDescent="0.35">
      <c r="A16" s="4" t="s">
        <v>8</v>
      </c>
      <c r="B16" s="9">
        <v>-1007860</v>
      </c>
      <c r="C16" s="9">
        <v>-644332</v>
      </c>
      <c r="D16" s="9">
        <v>-316469</v>
      </c>
      <c r="E16" s="9">
        <v>-1695429</v>
      </c>
      <c r="F16" s="9">
        <v>-1241152</v>
      </c>
    </row>
    <row r="17" spans="1:6" x14ac:dyDescent="0.35">
      <c r="A17" s="1" t="s">
        <v>9</v>
      </c>
      <c r="B17" s="8">
        <v>-694874</v>
      </c>
      <c r="C17" s="8">
        <v>-448125</v>
      </c>
      <c r="D17" s="8">
        <v>-219612</v>
      </c>
      <c r="E17" s="8">
        <v>-836995</v>
      </c>
      <c r="F17" s="8">
        <v>-609843</v>
      </c>
    </row>
    <row r="18" spans="1:6" x14ac:dyDescent="0.35">
      <c r="A18" s="4" t="s">
        <v>10</v>
      </c>
      <c r="B18" s="9">
        <v>-228523</v>
      </c>
      <c r="C18" s="9">
        <v>-172109</v>
      </c>
      <c r="D18" s="9">
        <v>-98318</v>
      </c>
      <c r="E18" s="9">
        <v>-611060</v>
      </c>
      <c r="F18" s="9">
        <v>-473137</v>
      </c>
    </row>
    <row r="19" spans="1:6" x14ac:dyDescent="0.35">
      <c r="A19" s="1" t="s">
        <v>86</v>
      </c>
      <c r="B19" s="8">
        <v>-643011</v>
      </c>
      <c r="C19" s="8">
        <v>-308042</v>
      </c>
      <c r="D19" s="8">
        <v>-35821</v>
      </c>
      <c r="E19" s="8">
        <v>-319545</v>
      </c>
      <c r="F19" s="8">
        <v>-118081</v>
      </c>
    </row>
    <row r="20" spans="1:6" x14ac:dyDescent="0.35">
      <c r="A20" s="10" t="s">
        <v>33</v>
      </c>
      <c r="B20" s="11">
        <v>-303931</v>
      </c>
      <c r="C20" s="11">
        <v>-188554</v>
      </c>
      <c r="D20" s="11">
        <v>-256668</v>
      </c>
      <c r="E20" s="11">
        <v>-295191</v>
      </c>
      <c r="F20" s="11">
        <v>-1041659</v>
      </c>
    </row>
    <row r="21" spans="1:6" x14ac:dyDescent="0.35">
      <c r="A21" s="1" t="s">
        <v>35</v>
      </c>
      <c r="B21" s="8">
        <v>0</v>
      </c>
      <c r="C21" s="8">
        <v>0</v>
      </c>
      <c r="D21" s="8">
        <v>0</v>
      </c>
      <c r="E21" s="8">
        <v>19874</v>
      </c>
      <c r="F21" s="8">
        <v>19874</v>
      </c>
    </row>
    <row r="22" spans="1:6" x14ac:dyDescent="0.35">
      <c r="A22" s="4" t="s">
        <v>22</v>
      </c>
      <c r="B22" s="11">
        <v>-111468</v>
      </c>
      <c r="C22" s="11">
        <v>-155066</v>
      </c>
      <c r="D22" s="11">
        <v>-92104</v>
      </c>
      <c r="E22" s="11">
        <v>-693918</v>
      </c>
      <c r="F22" s="11">
        <v>-355116</v>
      </c>
    </row>
    <row r="23" spans="1:6" x14ac:dyDescent="0.35">
      <c r="A23" s="3" t="s">
        <v>1</v>
      </c>
      <c r="B23" s="7">
        <f t="shared" ref="B23:F23" si="2">B2+B12</f>
        <v>3582172</v>
      </c>
      <c r="C23" s="7">
        <f t="shared" si="2"/>
        <v>2474678</v>
      </c>
      <c r="D23" s="7">
        <f t="shared" si="2"/>
        <v>1203621</v>
      </c>
      <c r="E23" s="7">
        <f t="shared" si="2"/>
        <v>3885985</v>
      </c>
      <c r="F23" s="7">
        <f t="shared" si="2"/>
        <v>2760828</v>
      </c>
    </row>
    <row r="24" spans="1:6" x14ac:dyDescent="0.35">
      <c r="A24" s="4" t="s">
        <v>3</v>
      </c>
      <c r="B24" s="9">
        <v>-484029</v>
      </c>
      <c r="C24" s="9">
        <v>-315415</v>
      </c>
      <c r="D24" s="9">
        <v>-163200</v>
      </c>
      <c r="E24" s="9">
        <v>-432030</v>
      </c>
      <c r="F24" s="9">
        <v>-305135</v>
      </c>
    </row>
    <row r="25" spans="1:6" x14ac:dyDescent="0.35">
      <c r="A25" s="1" t="s">
        <v>30</v>
      </c>
      <c r="B25" s="8">
        <v>4710</v>
      </c>
      <c r="C25" s="8">
        <v>-160521</v>
      </c>
      <c r="D25" s="8">
        <v>-128228</v>
      </c>
      <c r="E25" s="8">
        <v>556907</v>
      </c>
      <c r="F25" s="8">
        <v>486810</v>
      </c>
    </row>
    <row r="26" spans="1:6" x14ac:dyDescent="0.35">
      <c r="A26" s="4" t="s">
        <v>32</v>
      </c>
      <c r="B26" s="9">
        <v>68805</v>
      </c>
      <c r="C26" s="9">
        <v>68805</v>
      </c>
      <c r="D26" s="9">
        <v>49</v>
      </c>
      <c r="E26" s="9">
        <v>-1319700</v>
      </c>
      <c r="F26" s="9">
        <v>-1331105</v>
      </c>
    </row>
    <row r="27" spans="1:6" x14ac:dyDescent="0.35">
      <c r="A27" s="3" t="s">
        <v>2</v>
      </c>
      <c r="B27" s="8">
        <v>-665929</v>
      </c>
      <c r="C27" s="8">
        <v>-523158</v>
      </c>
      <c r="D27" s="8">
        <v>-284011</v>
      </c>
      <c r="E27" s="8">
        <v>-989796</v>
      </c>
      <c r="F27" s="8">
        <v>-592042</v>
      </c>
    </row>
    <row r="28" spans="1:6" x14ac:dyDescent="0.35">
      <c r="A28" s="2" t="s">
        <v>4</v>
      </c>
      <c r="B28" s="7">
        <f t="shared" ref="B28:F28" si="3">SUM(B23:B27)</f>
        <v>2505729</v>
      </c>
      <c r="C28" s="7">
        <f t="shared" si="3"/>
        <v>1544389</v>
      </c>
      <c r="D28" s="7">
        <f t="shared" si="3"/>
        <v>628231</v>
      </c>
      <c r="E28" s="7">
        <f t="shared" si="3"/>
        <v>1701366</v>
      </c>
      <c r="F28" s="7">
        <f t="shared" si="3"/>
        <v>1019356</v>
      </c>
    </row>
    <row r="29" spans="1:6" x14ac:dyDescent="0.35">
      <c r="A29" s="1" t="s">
        <v>16</v>
      </c>
      <c r="B29" s="8">
        <v>-21746</v>
      </c>
      <c r="C29" s="8">
        <v>-644384</v>
      </c>
      <c r="D29" s="8">
        <v>-313122</v>
      </c>
      <c r="E29" s="8">
        <v>-137427</v>
      </c>
      <c r="F29" s="8">
        <v>-334590</v>
      </c>
    </row>
    <row r="30" spans="1:6" x14ac:dyDescent="0.35">
      <c r="A30" s="4" t="s">
        <v>17</v>
      </c>
      <c r="B30" s="9">
        <v>392852</v>
      </c>
      <c r="C30" s="9">
        <v>71496</v>
      </c>
      <c r="D30" s="9">
        <v>56058</v>
      </c>
      <c r="E30" s="9">
        <v>94304</v>
      </c>
      <c r="F30" s="9">
        <v>206436</v>
      </c>
    </row>
    <row r="31" spans="1:6" x14ac:dyDescent="0.35">
      <c r="A31" s="1" t="s">
        <v>34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</row>
    <row r="32" spans="1:6" x14ac:dyDescent="0.35">
      <c r="A32" s="2" t="s">
        <v>18</v>
      </c>
      <c r="B32" s="7">
        <f t="shared" ref="B32" si="4">SUM(B28:B31)</f>
        <v>2876835</v>
      </c>
      <c r="C32" s="7">
        <f t="shared" ref="C32:E32" si="5">SUM(C28:C31)</f>
        <v>971501</v>
      </c>
      <c r="D32" s="7">
        <f t="shared" si="5"/>
        <v>371167</v>
      </c>
      <c r="E32" s="7">
        <f t="shared" si="5"/>
        <v>1658243</v>
      </c>
      <c r="F32" s="7">
        <f t="shared" ref="F32" si="6">SUM(F28:F31)</f>
        <v>891202</v>
      </c>
    </row>
    <row r="33" spans="1:6" x14ac:dyDescent="0.35">
      <c r="A33" s="3" t="s">
        <v>19</v>
      </c>
      <c r="B33" s="12"/>
      <c r="C33" s="12"/>
      <c r="D33" s="12"/>
      <c r="E33" s="12"/>
      <c r="F33" s="12"/>
    </row>
    <row r="34" spans="1:6" x14ac:dyDescent="0.35">
      <c r="A34" s="2" t="s">
        <v>31</v>
      </c>
      <c r="B34" s="7">
        <f t="shared" ref="B34:F34" si="7">SUM(B32:B33)</f>
        <v>2876835</v>
      </c>
      <c r="C34" s="7">
        <f t="shared" si="7"/>
        <v>971501</v>
      </c>
      <c r="D34" s="7">
        <f t="shared" si="7"/>
        <v>371167</v>
      </c>
      <c r="E34" s="7">
        <f t="shared" si="7"/>
        <v>1658243</v>
      </c>
      <c r="F34" s="7">
        <f t="shared" si="7"/>
        <v>891202</v>
      </c>
    </row>
    <row r="35" spans="1:6" x14ac:dyDescent="0.35">
      <c r="B35" s="16">
        <v>0</v>
      </c>
      <c r="C35" s="16">
        <v>0</v>
      </c>
      <c r="D35" s="16">
        <v>0</v>
      </c>
      <c r="E35" s="16">
        <v>0</v>
      </c>
      <c r="F35" s="16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30AB1-6171-4587-8361-159BFCD00210}">
  <sheetPr codeName="Planilha14"/>
  <dimension ref="B1:P46"/>
  <sheetViews>
    <sheetView showGridLines="0" topLeftCell="A23" zoomScale="55" zoomScaleNormal="55" workbookViewId="0">
      <pane xSplit="2" topLeftCell="C1" activePane="topRight" state="frozen"/>
      <selection activeCell="P5" sqref="P5"/>
      <selection pane="topRight" activeCell="B46" sqref="B46"/>
    </sheetView>
  </sheetViews>
  <sheetFormatPr defaultColWidth="8.453125" defaultRowHeight="13.5" x14ac:dyDescent="0.3"/>
  <cols>
    <col min="1" max="1" width="2.1796875" style="1" customWidth="1"/>
    <col min="2" max="2" width="54.453125" style="1" customWidth="1"/>
    <col min="3" max="14" width="15" style="1" customWidth="1"/>
    <col min="15" max="15" width="14.26953125" style="1" bestFit="1" customWidth="1"/>
    <col min="16" max="16" width="14.26953125" style="1" customWidth="1"/>
    <col min="17" max="16384" width="8.453125" style="1"/>
  </cols>
  <sheetData>
    <row r="1" spans="2:16" ht="14.5" customHeight="1" x14ac:dyDescent="0.3">
      <c r="H1" s="60"/>
    </row>
    <row r="2" spans="2:16" ht="14.5" customHeight="1" x14ac:dyDescent="0.3">
      <c r="B2" s="123" t="s">
        <v>212</v>
      </c>
      <c r="C2" s="40"/>
      <c r="D2" s="40"/>
      <c r="E2" s="40"/>
      <c r="F2" s="40"/>
      <c r="G2" s="40"/>
      <c r="H2" s="42"/>
      <c r="I2" s="42"/>
      <c r="J2" s="42"/>
      <c r="K2" s="42"/>
      <c r="L2" s="42"/>
      <c r="M2" s="42"/>
      <c r="N2" s="42"/>
    </row>
    <row r="3" spans="2:16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28">
        <v>2024</v>
      </c>
      <c r="P3" s="128"/>
    </row>
    <row r="4" spans="2:16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</row>
    <row r="5" spans="2:16" s="3" customFormat="1" x14ac:dyDescent="0.3">
      <c r="B5" s="22" t="s">
        <v>213</v>
      </c>
      <c r="C5" s="94">
        <v>2606838</v>
      </c>
      <c r="D5" s="94">
        <v>2388343</v>
      </c>
      <c r="E5" s="94">
        <v>3262537</v>
      </c>
      <c r="F5" s="94">
        <v>3320692</v>
      </c>
      <c r="G5" s="94">
        <v>2787225</v>
      </c>
      <c r="H5" s="94">
        <v>2940402</v>
      </c>
      <c r="I5" s="94">
        <v>2096996</v>
      </c>
      <c r="J5" s="94">
        <v>2547261</v>
      </c>
      <c r="K5" s="94">
        <v>2612288</v>
      </c>
      <c r="L5" s="94">
        <v>2724496</v>
      </c>
      <c r="M5" s="94">
        <v>2556249</v>
      </c>
      <c r="N5" s="94">
        <v>2961102</v>
      </c>
      <c r="O5" s="94">
        <v>2538712</v>
      </c>
      <c r="P5" s="94">
        <v>2570458</v>
      </c>
    </row>
    <row r="6" spans="2:16" x14ac:dyDescent="0.3">
      <c r="B6" s="49" t="s">
        <v>214</v>
      </c>
      <c r="C6" s="95">
        <v>1504856</v>
      </c>
      <c r="D6" s="95">
        <v>1347620</v>
      </c>
      <c r="E6" s="95">
        <v>1529547</v>
      </c>
      <c r="F6" s="95">
        <v>1748442</v>
      </c>
      <c r="G6" s="95">
        <v>1637959</v>
      </c>
      <c r="H6" s="95">
        <v>1461732</v>
      </c>
      <c r="I6" s="95">
        <v>1506763</v>
      </c>
      <c r="J6" s="95">
        <v>1482306</v>
      </c>
      <c r="K6" s="95">
        <v>1517153</v>
      </c>
      <c r="L6" s="95">
        <v>1447840</v>
      </c>
      <c r="M6" s="95">
        <v>1415682</v>
      </c>
      <c r="N6" s="95">
        <v>1679709</v>
      </c>
      <c r="O6" s="95">
        <v>1391914</v>
      </c>
      <c r="P6" s="95">
        <v>1362887</v>
      </c>
    </row>
    <row r="7" spans="2:16" x14ac:dyDescent="0.3">
      <c r="B7" s="54" t="s">
        <v>215</v>
      </c>
      <c r="C7" s="96">
        <v>716384</v>
      </c>
      <c r="D7" s="96">
        <v>599377</v>
      </c>
      <c r="E7" s="96">
        <v>804085</v>
      </c>
      <c r="F7" s="96">
        <v>908307</v>
      </c>
      <c r="G7" s="96">
        <v>737543</v>
      </c>
      <c r="H7" s="96">
        <v>616665</v>
      </c>
      <c r="I7" s="96">
        <v>610108</v>
      </c>
      <c r="J7" s="96">
        <v>674055</v>
      </c>
      <c r="K7" s="96">
        <v>747833</v>
      </c>
      <c r="L7" s="96">
        <v>655557</v>
      </c>
      <c r="M7" s="96">
        <v>612208</v>
      </c>
      <c r="N7" s="96">
        <v>831916</v>
      </c>
      <c r="O7" s="96">
        <v>707482</v>
      </c>
      <c r="P7" s="96">
        <v>822380</v>
      </c>
    </row>
    <row r="8" spans="2:16" x14ac:dyDescent="0.3">
      <c r="B8" s="55" t="s">
        <v>216</v>
      </c>
      <c r="C8" s="97">
        <v>0</v>
      </c>
      <c r="D8" s="97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78355</v>
      </c>
      <c r="L8" s="97">
        <v>78455</v>
      </c>
      <c r="M8" s="97">
        <v>78455</v>
      </c>
      <c r="N8" s="97">
        <v>80504</v>
      </c>
      <c r="O8" s="97">
        <v>39477</v>
      </c>
      <c r="P8" s="97">
        <v>48038</v>
      </c>
    </row>
    <row r="9" spans="2:16" x14ac:dyDescent="0.3">
      <c r="B9" s="54" t="s">
        <v>217</v>
      </c>
      <c r="C9" s="96">
        <v>306989</v>
      </c>
      <c r="D9" s="96">
        <v>309108</v>
      </c>
      <c r="E9" s="96">
        <v>313811</v>
      </c>
      <c r="F9" s="96">
        <v>319871</v>
      </c>
      <c r="G9" s="96">
        <v>333477</v>
      </c>
      <c r="H9" s="96">
        <v>340178</v>
      </c>
      <c r="I9" s="96">
        <v>337140</v>
      </c>
      <c r="J9" s="96">
        <v>326936</v>
      </c>
      <c r="K9" s="96">
        <v>302379</v>
      </c>
      <c r="L9" s="96">
        <v>282376</v>
      </c>
      <c r="M9" s="96">
        <v>274974</v>
      </c>
      <c r="N9" s="96">
        <v>274662</v>
      </c>
      <c r="O9" s="96">
        <v>212129</v>
      </c>
      <c r="P9" s="96">
        <v>205544</v>
      </c>
    </row>
    <row r="10" spans="2:16" x14ac:dyDescent="0.3">
      <c r="B10" s="55" t="s">
        <v>218</v>
      </c>
      <c r="C10" s="97">
        <v>99363</v>
      </c>
      <c r="D10" s="97">
        <v>61527</v>
      </c>
      <c r="E10" s="97">
        <v>16671</v>
      </c>
      <c r="F10" s="97">
        <v>102586</v>
      </c>
      <c r="G10" s="97">
        <v>190009</v>
      </c>
      <c r="H10" s="97">
        <v>122263</v>
      </c>
      <c r="I10" s="97">
        <v>123337</v>
      </c>
      <c r="J10" s="97">
        <v>48056</v>
      </c>
      <c r="K10" s="97">
        <v>29167</v>
      </c>
      <c r="L10" s="97">
        <v>66300</v>
      </c>
      <c r="M10" s="97">
        <v>100079</v>
      </c>
      <c r="N10" s="97">
        <v>112488</v>
      </c>
      <c r="O10" s="97">
        <v>147009</v>
      </c>
      <c r="P10" s="97">
        <v>5296</v>
      </c>
    </row>
    <row r="11" spans="2:16" x14ac:dyDescent="0.3">
      <c r="B11" s="54" t="s">
        <v>219</v>
      </c>
      <c r="C11" s="96">
        <v>373330</v>
      </c>
      <c r="D11" s="96">
        <v>361494</v>
      </c>
      <c r="E11" s="96">
        <v>381234</v>
      </c>
      <c r="F11" s="96">
        <v>374123</v>
      </c>
      <c r="G11" s="96">
        <v>373512</v>
      </c>
      <c r="H11" s="96">
        <v>378720</v>
      </c>
      <c r="I11" s="96">
        <v>436178</v>
      </c>
      <c r="J11" s="96">
        <v>433259</v>
      </c>
      <c r="K11" s="96">
        <v>359419</v>
      </c>
      <c r="L11" s="96">
        <v>365152</v>
      </c>
      <c r="M11" s="96">
        <v>349966</v>
      </c>
      <c r="N11" s="96">
        <v>380139</v>
      </c>
      <c r="O11" s="96">
        <v>285817</v>
      </c>
      <c r="P11" s="96">
        <v>281629</v>
      </c>
    </row>
    <row r="12" spans="2:16" x14ac:dyDescent="0.3">
      <c r="B12" s="55" t="s">
        <v>220</v>
      </c>
      <c r="C12" s="97">
        <v>8790</v>
      </c>
      <c r="D12" s="97">
        <v>16114</v>
      </c>
      <c r="E12" s="97">
        <v>13746</v>
      </c>
      <c r="F12" s="97">
        <v>43555</v>
      </c>
      <c r="G12" s="97">
        <v>3418</v>
      </c>
      <c r="H12" s="97">
        <v>3906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</row>
    <row r="13" spans="2:16" x14ac:dyDescent="0.3">
      <c r="B13" s="22" t="s">
        <v>221</v>
      </c>
      <c r="C13" s="94">
        <v>1563215</v>
      </c>
      <c r="D13" s="94">
        <v>1498990</v>
      </c>
      <c r="E13" s="94">
        <v>2158565</v>
      </c>
      <c r="F13" s="94">
        <v>1899221</v>
      </c>
      <c r="G13" s="94">
        <v>1596733</v>
      </c>
      <c r="H13" s="94">
        <v>1894898</v>
      </c>
      <c r="I13" s="94">
        <v>1047903</v>
      </c>
      <c r="J13" s="94">
        <v>1424484</v>
      </c>
      <c r="K13" s="94">
        <v>1542523</v>
      </c>
      <c r="L13" s="94">
        <v>1727535</v>
      </c>
      <c r="M13" s="94">
        <v>1600843</v>
      </c>
      <c r="N13" s="94">
        <v>1802314</v>
      </c>
      <c r="O13" s="94">
        <v>1635509</v>
      </c>
      <c r="P13" s="94">
        <v>1699022</v>
      </c>
    </row>
    <row r="14" spans="2:16" x14ac:dyDescent="0.3">
      <c r="B14" s="55" t="s">
        <v>222</v>
      </c>
      <c r="C14" s="97">
        <v>529648</v>
      </c>
      <c r="D14" s="97">
        <v>532435</v>
      </c>
      <c r="E14" s="97">
        <v>548118</v>
      </c>
      <c r="F14" s="97">
        <v>506413</v>
      </c>
      <c r="G14" s="97">
        <v>513371</v>
      </c>
      <c r="H14" s="97">
        <v>558334</v>
      </c>
      <c r="I14" s="97">
        <v>604461</v>
      </c>
      <c r="J14" s="97">
        <v>571114</v>
      </c>
      <c r="K14" s="97">
        <v>558988</v>
      </c>
      <c r="L14" s="97">
        <v>633219</v>
      </c>
      <c r="M14" s="97">
        <v>719231</v>
      </c>
      <c r="N14" s="97">
        <v>580592</v>
      </c>
      <c r="O14" s="97">
        <v>617073</v>
      </c>
      <c r="P14" s="97">
        <v>731506</v>
      </c>
    </row>
    <row r="15" spans="2:16" s="3" customFormat="1" x14ac:dyDescent="0.3">
      <c r="B15" s="54" t="s">
        <v>223</v>
      </c>
      <c r="C15" s="96">
        <v>1002795</v>
      </c>
      <c r="D15" s="96">
        <v>924436</v>
      </c>
      <c r="E15" s="96">
        <v>1040719</v>
      </c>
      <c r="F15" s="96">
        <v>1270623</v>
      </c>
      <c r="G15" s="96">
        <v>1067724</v>
      </c>
      <c r="H15" s="96">
        <v>1294171</v>
      </c>
      <c r="I15" s="96">
        <v>232476</v>
      </c>
      <c r="J15" s="96">
        <v>642255</v>
      </c>
      <c r="K15" s="96">
        <v>947571</v>
      </c>
      <c r="L15" s="96">
        <v>821035</v>
      </c>
      <c r="M15" s="96">
        <v>526106</v>
      </c>
      <c r="N15" s="96">
        <v>636888</v>
      </c>
      <c r="O15" s="96">
        <v>824864</v>
      </c>
      <c r="P15" s="96">
        <v>642299</v>
      </c>
    </row>
    <row r="16" spans="2:16" x14ac:dyDescent="0.3">
      <c r="B16" s="55" t="s">
        <v>224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</row>
    <row r="17" spans="2:16" x14ac:dyDescent="0.3">
      <c r="B17" s="54" t="s">
        <v>225</v>
      </c>
      <c r="C17" s="96">
        <v>30772</v>
      </c>
      <c r="D17" s="96">
        <v>42119</v>
      </c>
      <c r="E17" s="96">
        <v>569728</v>
      </c>
      <c r="F17" s="96">
        <v>122185</v>
      </c>
      <c r="G17" s="96">
        <v>15638</v>
      </c>
      <c r="H17" s="96">
        <v>42393</v>
      </c>
      <c r="I17" s="96">
        <v>210966</v>
      </c>
      <c r="J17" s="96">
        <v>211115</v>
      </c>
      <c r="K17" s="96">
        <v>35964</v>
      </c>
      <c r="L17" s="96">
        <v>273281</v>
      </c>
      <c r="M17" s="96">
        <v>355506</v>
      </c>
      <c r="N17" s="96">
        <v>584834</v>
      </c>
      <c r="O17" s="96">
        <v>193572</v>
      </c>
      <c r="P17" s="96">
        <v>325217</v>
      </c>
    </row>
    <row r="18" spans="2:16" x14ac:dyDescent="0.3">
      <c r="B18" s="49" t="s">
        <v>226</v>
      </c>
      <c r="C18" s="95">
        <v>6731</v>
      </c>
      <c r="D18" s="95">
        <v>11709</v>
      </c>
      <c r="E18" s="95">
        <v>8576</v>
      </c>
      <c r="F18" s="95">
        <v>121703</v>
      </c>
      <c r="G18" s="95">
        <v>5396</v>
      </c>
      <c r="H18" s="95">
        <v>8029</v>
      </c>
      <c r="I18" s="95">
        <v>8238</v>
      </c>
      <c r="J18" s="95">
        <v>99091</v>
      </c>
      <c r="K18" s="95">
        <v>9413</v>
      </c>
      <c r="L18" s="95">
        <v>11211</v>
      </c>
      <c r="M18" s="95">
        <v>9240</v>
      </c>
      <c r="N18" s="95">
        <v>9521</v>
      </c>
      <c r="O18" s="95">
        <v>9376</v>
      </c>
      <c r="P18" s="95">
        <v>8303</v>
      </c>
    </row>
    <row r="19" spans="2:16" x14ac:dyDescent="0.3">
      <c r="B19" s="22" t="s">
        <v>227</v>
      </c>
      <c r="C19" s="94">
        <v>-467964</v>
      </c>
      <c r="D19" s="94">
        <v>-469976</v>
      </c>
      <c r="E19" s="94">
        <v>-434151</v>
      </c>
      <c r="F19" s="94">
        <v>-448674</v>
      </c>
      <c r="G19" s="94">
        <v>-452863</v>
      </c>
      <c r="H19" s="94">
        <v>-424257</v>
      </c>
      <c r="I19" s="94">
        <v>-465908</v>
      </c>
      <c r="J19" s="94">
        <v>-458620</v>
      </c>
      <c r="K19" s="94">
        <v>-456801</v>
      </c>
      <c r="L19" s="94">
        <v>-462090</v>
      </c>
      <c r="M19" s="94">
        <v>-469516</v>
      </c>
      <c r="N19" s="94">
        <v>-530442</v>
      </c>
      <c r="O19" s="94">
        <v>-498087</v>
      </c>
      <c r="P19" s="94">
        <v>-499754</v>
      </c>
    </row>
    <row r="20" spans="2:16" x14ac:dyDescent="0.3">
      <c r="B20" s="49" t="s">
        <v>228</v>
      </c>
      <c r="C20" s="95">
        <v>-1108419</v>
      </c>
      <c r="D20" s="95">
        <v>-1221253</v>
      </c>
      <c r="E20" s="95">
        <v>720546</v>
      </c>
      <c r="F20" s="95">
        <v>-2842550</v>
      </c>
      <c r="G20" s="95">
        <v>-1440328</v>
      </c>
      <c r="H20" s="95">
        <v>-2014658</v>
      </c>
      <c r="I20" s="95">
        <v>-1608809</v>
      </c>
      <c r="J20" s="95">
        <v>-1422104</v>
      </c>
      <c r="K20" s="95">
        <v>-1408667</v>
      </c>
      <c r="L20" s="95">
        <v>-1453439</v>
      </c>
      <c r="M20" s="95">
        <v>-1448755</v>
      </c>
      <c r="N20" s="95">
        <v>-2365814</v>
      </c>
      <c r="O20" s="95">
        <v>-1342477</v>
      </c>
      <c r="P20" s="95">
        <v>-1289070</v>
      </c>
    </row>
    <row r="21" spans="2:16" x14ac:dyDescent="0.3">
      <c r="B21" s="54" t="s">
        <v>229</v>
      </c>
      <c r="C21" s="96">
        <v>-250606</v>
      </c>
      <c r="D21" s="96">
        <v>-263034</v>
      </c>
      <c r="E21" s="96">
        <v>-281077</v>
      </c>
      <c r="F21" s="96">
        <v>-423345</v>
      </c>
      <c r="G21" s="96">
        <v>-193131</v>
      </c>
      <c r="H21" s="96">
        <v>-311904</v>
      </c>
      <c r="I21" s="96">
        <v>-284273</v>
      </c>
      <c r="J21" s="96">
        <v>-543117</v>
      </c>
      <c r="K21" s="96">
        <v>-250500</v>
      </c>
      <c r="L21" s="96">
        <v>-388656</v>
      </c>
      <c r="M21" s="96">
        <v>-219199</v>
      </c>
      <c r="N21" s="96">
        <v>-336069</v>
      </c>
      <c r="O21" s="96">
        <v>-248143</v>
      </c>
      <c r="P21" s="96">
        <v>-268969</v>
      </c>
    </row>
    <row r="22" spans="2:16" x14ac:dyDescent="0.3">
      <c r="B22" s="55" t="s">
        <v>230</v>
      </c>
      <c r="C22" s="97">
        <v>-5588</v>
      </c>
      <c r="D22" s="97">
        <v>-5464</v>
      </c>
      <c r="E22" s="97">
        <v>-13223</v>
      </c>
      <c r="F22" s="97">
        <v>-11271</v>
      </c>
      <c r="G22" s="97">
        <v>-5670</v>
      </c>
      <c r="H22" s="97">
        <v>-11315</v>
      </c>
      <c r="I22" s="97">
        <v>-6396</v>
      </c>
      <c r="J22" s="97">
        <v>-13830</v>
      </c>
      <c r="K22" s="97">
        <v>-9729</v>
      </c>
      <c r="L22" s="97">
        <v>-8561</v>
      </c>
      <c r="M22" s="97">
        <v>-9914</v>
      </c>
      <c r="N22" s="97">
        <v>-11575</v>
      </c>
      <c r="O22" s="97">
        <v>-7123</v>
      </c>
      <c r="P22" s="97">
        <v>-4327</v>
      </c>
    </row>
    <row r="23" spans="2:16" x14ac:dyDescent="0.3">
      <c r="B23" s="59" t="s">
        <v>231</v>
      </c>
      <c r="C23" s="96">
        <v>-102210</v>
      </c>
      <c r="D23" s="96">
        <v>-114901</v>
      </c>
      <c r="E23" s="96">
        <v>-137158</v>
      </c>
      <c r="F23" s="96">
        <v>-186027</v>
      </c>
      <c r="G23" s="96">
        <v>-121257</v>
      </c>
      <c r="H23" s="96">
        <v>-154284</v>
      </c>
      <c r="I23" s="96">
        <v>-156451</v>
      </c>
      <c r="J23" s="96">
        <v>-252007</v>
      </c>
      <c r="K23" s="96">
        <v>-129446</v>
      </c>
      <c r="L23" s="96">
        <v>-158986</v>
      </c>
      <c r="M23" s="96">
        <v>-146203</v>
      </c>
      <c r="N23" s="96">
        <v>-136855</v>
      </c>
      <c r="O23" s="96">
        <v>-74072</v>
      </c>
      <c r="P23" s="96">
        <v>-69154</v>
      </c>
    </row>
    <row r="24" spans="2:16" x14ac:dyDescent="0.3">
      <c r="B24" s="55" t="s">
        <v>232</v>
      </c>
      <c r="C24" s="97">
        <v>-217908</v>
      </c>
      <c r="D24" s="97">
        <v>-256469</v>
      </c>
      <c r="E24" s="97">
        <v>129268</v>
      </c>
      <c r="F24" s="97">
        <v>-301065</v>
      </c>
      <c r="G24" s="97">
        <v>-277262</v>
      </c>
      <c r="H24" s="97">
        <v>-352089</v>
      </c>
      <c r="I24" s="97">
        <v>-611801</v>
      </c>
      <c r="J24" s="97">
        <v>-454277</v>
      </c>
      <c r="K24" s="97">
        <v>-316469</v>
      </c>
      <c r="L24" s="97">
        <v>-327863</v>
      </c>
      <c r="M24" s="97">
        <v>-363528</v>
      </c>
      <c r="N24" s="97">
        <v>-351278</v>
      </c>
      <c r="O24" s="97">
        <v>-349632</v>
      </c>
      <c r="P24" s="97">
        <v>-415961</v>
      </c>
    </row>
    <row r="25" spans="2:16" x14ac:dyDescent="0.3">
      <c r="B25" s="54" t="s">
        <v>233</v>
      </c>
      <c r="C25" s="96">
        <v>-191782</v>
      </c>
      <c r="D25" s="96">
        <v>-189337</v>
      </c>
      <c r="E25" s="96">
        <v>-191184</v>
      </c>
      <c r="F25" s="96">
        <v>-191872</v>
      </c>
      <c r="G25" s="96">
        <v>-193265</v>
      </c>
      <c r="H25" s="96">
        <v>-194188</v>
      </c>
      <c r="I25" s="96">
        <v>-222390</v>
      </c>
      <c r="J25" s="96">
        <v>-227152</v>
      </c>
      <c r="K25" s="96">
        <v>-219612</v>
      </c>
      <c r="L25" s="96">
        <v>-228513</v>
      </c>
      <c r="M25" s="96">
        <v>-246749</v>
      </c>
      <c r="N25" s="96">
        <v>-244072</v>
      </c>
      <c r="O25" s="96">
        <v>-244828</v>
      </c>
      <c r="P25" s="96">
        <v>-248570</v>
      </c>
    </row>
    <row r="26" spans="2:16" s="3" customFormat="1" x14ac:dyDescent="0.3">
      <c r="B26" s="55" t="s">
        <v>715</v>
      </c>
      <c r="C26" s="97">
        <v>-108660</v>
      </c>
      <c r="D26" s="97">
        <v>-233030</v>
      </c>
      <c r="E26" s="97">
        <v>-180798</v>
      </c>
      <c r="F26" s="97">
        <v>-414959</v>
      </c>
      <c r="G26" s="97">
        <v>-301928</v>
      </c>
      <c r="H26" s="97">
        <v>-91849</v>
      </c>
      <c r="I26" s="97">
        <v>-79360</v>
      </c>
      <c r="J26" s="97">
        <v>-137923</v>
      </c>
      <c r="K26" s="97">
        <v>-98318</v>
      </c>
      <c r="L26" s="97">
        <v>-73791</v>
      </c>
      <c r="M26" s="97">
        <v>-56414</v>
      </c>
      <c r="N26" s="97">
        <v>-56418</v>
      </c>
      <c r="O26" s="97">
        <v>-58378</v>
      </c>
      <c r="P26" s="97">
        <v>-39133</v>
      </c>
    </row>
    <row r="27" spans="2:16" x14ac:dyDescent="0.3">
      <c r="B27" s="54" t="s">
        <v>234</v>
      </c>
      <c r="C27" s="96">
        <v>-39444</v>
      </c>
      <c r="D27" s="96">
        <v>-58070</v>
      </c>
      <c r="E27" s="96">
        <v>-76831</v>
      </c>
      <c r="F27" s="96">
        <v>-165272</v>
      </c>
      <c r="G27" s="96">
        <v>-18995</v>
      </c>
      <c r="H27" s="96">
        <v>-46135</v>
      </c>
      <c r="I27" s="96">
        <v>-52951</v>
      </c>
      <c r="J27" s="96">
        <v>-201464</v>
      </c>
      <c r="K27" s="96">
        <v>-35821</v>
      </c>
      <c r="L27" s="96">
        <v>-272221</v>
      </c>
      <c r="M27" s="96">
        <v>-334969</v>
      </c>
      <c r="N27" s="96">
        <v>-582571</v>
      </c>
      <c r="O27" s="96">
        <v>-192823</v>
      </c>
      <c r="P27" s="96">
        <v>-323959</v>
      </c>
    </row>
    <row r="28" spans="2:16" x14ac:dyDescent="0.3">
      <c r="B28" s="55" t="s">
        <v>235</v>
      </c>
      <c r="C28" s="97">
        <v>-132874</v>
      </c>
      <c r="D28" s="97">
        <v>35744</v>
      </c>
      <c r="E28" s="97">
        <v>181311</v>
      </c>
      <c r="F28" s="97">
        <v>-979051</v>
      </c>
      <c r="G28" s="97">
        <v>-249204</v>
      </c>
      <c r="H28" s="97">
        <v>-746281</v>
      </c>
      <c r="I28" s="97">
        <v>-46174</v>
      </c>
      <c r="J28" s="97">
        <v>746468</v>
      </c>
      <c r="K28" s="97">
        <v>-256668</v>
      </c>
      <c r="L28" s="97">
        <v>68114</v>
      </c>
      <c r="M28" s="97">
        <v>-115377</v>
      </c>
      <c r="N28" s="97">
        <v>-589891</v>
      </c>
      <c r="O28" s="97">
        <v>-137252</v>
      </c>
      <c r="P28" s="97">
        <v>112653</v>
      </c>
    </row>
    <row r="29" spans="2:16" x14ac:dyDescent="0.3">
      <c r="B29" s="56" t="s">
        <v>236</v>
      </c>
      <c r="C29" s="96">
        <v>0</v>
      </c>
      <c r="D29" s="96">
        <v>0</v>
      </c>
      <c r="E29" s="96">
        <v>1364564</v>
      </c>
      <c r="F29" s="96">
        <v>0</v>
      </c>
      <c r="G29" s="96">
        <v>0</v>
      </c>
      <c r="H29" s="96">
        <v>0</v>
      </c>
      <c r="I29" s="96">
        <v>19874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</row>
    <row r="30" spans="2:16" s="3" customFormat="1" x14ac:dyDescent="0.3">
      <c r="B30" s="55" t="s">
        <v>237</v>
      </c>
      <c r="C30" s="95">
        <v>-59347</v>
      </c>
      <c r="D30" s="95">
        <v>-136692</v>
      </c>
      <c r="E30" s="95">
        <v>-74326</v>
      </c>
      <c r="F30" s="95">
        <v>-169688</v>
      </c>
      <c r="G30" s="95">
        <v>-79616</v>
      </c>
      <c r="H30" s="95">
        <v>-106613</v>
      </c>
      <c r="I30" s="95">
        <v>-168887</v>
      </c>
      <c r="J30" s="95">
        <v>-338802</v>
      </c>
      <c r="K30" s="95">
        <v>-92104</v>
      </c>
      <c r="L30" s="95">
        <v>-62962</v>
      </c>
      <c r="M30" s="95">
        <v>43598</v>
      </c>
      <c r="N30" s="95">
        <v>-57085</v>
      </c>
      <c r="O30" s="95">
        <v>-30226</v>
      </c>
      <c r="P30" s="95">
        <v>-31650</v>
      </c>
    </row>
    <row r="31" spans="2:16" s="3" customFormat="1" x14ac:dyDescent="0.3">
      <c r="B31" s="22" t="s">
        <v>238</v>
      </c>
      <c r="C31" s="94">
        <v>-112461</v>
      </c>
      <c r="D31" s="94">
        <v>-136074</v>
      </c>
      <c r="E31" s="94">
        <v>252041</v>
      </c>
      <c r="F31" s="94">
        <v>-325451</v>
      </c>
      <c r="G31" s="94">
        <v>116163</v>
      </c>
      <c r="H31" s="94">
        <v>131748</v>
      </c>
      <c r="I31" s="94">
        <v>238899</v>
      </c>
      <c r="J31" s="94">
        <v>70097</v>
      </c>
      <c r="K31" s="94">
        <v>-128228</v>
      </c>
      <c r="L31" s="94">
        <v>-32293</v>
      </c>
      <c r="M31" s="94">
        <v>165231</v>
      </c>
      <c r="N31" s="94">
        <v>2659476</v>
      </c>
      <c r="O31" s="94">
        <v>393091</v>
      </c>
      <c r="P31" s="94">
        <v>356651</v>
      </c>
    </row>
    <row r="32" spans="2:16" x14ac:dyDescent="0.3">
      <c r="B32" s="49" t="s">
        <v>239</v>
      </c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-1336852</v>
      </c>
      <c r="I32" s="95">
        <v>5747</v>
      </c>
      <c r="J32" s="95">
        <v>11405</v>
      </c>
      <c r="K32" s="95">
        <v>49</v>
      </c>
      <c r="L32" s="95">
        <v>68756</v>
      </c>
      <c r="M32" s="95">
        <v>0</v>
      </c>
      <c r="N32" s="95">
        <v>264648</v>
      </c>
      <c r="O32" s="95">
        <v>167</v>
      </c>
      <c r="P32" s="95">
        <v>-13307</v>
      </c>
    </row>
    <row r="33" spans="2:16" x14ac:dyDescent="0.3">
      <c r="B33" s="22" t="s">
        <v>240</v>
      </c>
      <c r="C33" s="94">
        <v>1385958</v>
      </c>
      <c r="D33" s="94">
        <v>1031016</v>
      </c>
      <c r="E33" s="94">
        <v>4235124</v>
      </c>
      <c r="F33" s="94">
        <v>152691</v>
      </c>
      <c r="G33" s="94">
        <v>1463060</v>
      </c>
      <c r="H33" s="94">
        <v>-279360</v>
      </c>
      <c r="I33" s="94">
        <v>732833</v>
      </c>
      <c r="J33" s="94">
        <v>1206659</v>
      </c>
      <c r="K33" s="94">
        <v>1075442</v>
      </c>
      <c r="L33" s="94">
        <v>1307520</v>
      </c>
      <c r="M33" s="94">
        <v>1272725</v>
      </c>
      <c r="N33" s="94">
        <v>3519412</v>
      </c>
      <c r="O33" s="94">
        <v>1589493</v>
      </c>
      <c r="P33" s="94">
        <v>1624732</v>
      </c>
    </row>
    <row r="34" spans="2:16" s="3" customFormat="1" x14ac:dyDescent="0.3">
      <c r="B34" s="48" t="s">
        <v>241</v>
      </c>
      <c r="C34" s="97">
        <v>-70041</v>
      </c>
      <c r="D34" s="97">
        <v>-70579</v>
      </c>
      <c r="E34" s="97">
        <v>-108872</v>
      </c>
      <c r="F34" s="97">
        <v>-95434</v>
      </c>
      <c r="G34" s="97">
        <v>-96465</v>
      </c>
      <c r="H34" s="97">
        <v>-97247</v>
      </c>
      <c r="I34" s="97">
        <v>-111423</v>
      </c>
      <c r="J34" s="97">
        <v>-126895</v>
      </c>
      <c r="K34" s="97">
        <v>-163200</v>
      </c>
      <c r="L34" s="97">
        <v>-152215</v>
      </c>
      <c r="M34" s="97">
        <v>-168614</v>
      </c>
      <c r="N34" s="97">
        <v>-124995</v>
      </c>
      <c r="O34" s="97">
        <v>-182236</v>
      </c>
      <c r="P34" s="97">
        <v>-145390</v>
      </c>
    </row>
    <row r="35" spans="2:16" s="3" customFormat="1" x14ac:dyDescent="0.3">
      <c r="B35" s="22" t="s">
        <v>242</v>
      </c>
      <c r="C35" s="94">
        <v>-124577</v>
      </c>
      <c r="D35" s="94">
        <v>-19227</v>
      </c>
      <c r="E35" s="94">
        <v>-191720</v>
      </c>
      <c r="F35" s="94">
        <v>-151408</v>
      </c>
      <c r="G35" s="94">
        <v>-60361</v>
      </c>
      <c r="H35" s="94">
        <v>-311764</v>
      </c>
      <c r="I35" s="94">
        <v>-219917</v>
      </c>
      <c r="J35" s="94">
        <v>-397754</v>
      </c>
      <c r="K35" s="94">
        <v>-284011</v>
      </c>
      <c r="L35" s="94">
        <v>-239147</v>
      </c>
      <c r="M35" s="94">
        <v>-142771</v>
      </c>
      <c r="N35" s="94">
        <v>-337907</v>
      </c>
      <c r="O35" s="94">
        <v>-475643</v>
      </c>
      <c r="P35" s="94">
        <v>-278152</v>
      </c>
    </row>
    <row r="36" spans="2:16" s="19" customFormat="1" x14ac:dyDescent="0.3">
      <c r="B36" s="49" t="s">
        <v>243</v>
      </c>
      <c r="C36" s="95">
        <v>1191340</v>
      </c>
      <c r="D36" s="95">
        <v>941210</v>
      </c>
      <c r="E36" s="95">
        <v>3934532</v>
      </c>
      <c r="F36" s="95">
        <v>-94151</v>
      </c>
      <c r="G36" s="95">
        <v>1306234</v>
      </c>
      <c r="H36" s="95">
        <v>-688371</v>
      </c>
      <c r="I36" s="95">
        <v>401493</v>
      </c>
      <c r="J36" s="95">
        <v>682010</v>
      </c>
      <c r="K36" s="95">
        <v>628231</v>
      </c>
      <c r="L36" s="95">
        <v>916158</v>
      </c>
      <c r="M36" s="95">
        <v>961340</v>
      </c>
      <c r="N36" s="95">
        <v>3056510</v>
      </c>
      <c r="O36" s="95">
        <v>931614</v>
      </c>
      <c r="P36" s="95">
        <v>1201190</v>
      </c>
    </row>
    <row r="37" spans="2:16" s="19" customFormat="1" x14ac:dyDescent="0.3">
      <c r="B37" s="19" t="s">
        <v>244</v>
      </c>
      <c r="C37" s="96">
        <v>-547646</v>
      </c>
      <c r="D37" s="96">
        <v>-431360</v>
      </c>
      <c r="E37" s="96">
        <v>-129619</v>
      </c>
      <c r="F37" s="96">
        <v>5765</v>
      </c>
      <c r="G37" s="96">
        <v>-343203</v>
      </c>
      <c r="H37" s="96">
        <v>210991</v>
      </c>
      <c r="I37" s="96">
        <v>-202378</v>
      </c>
      <c r="J37" s="96">
        <v>197163</v>
      </c>
      <c r="K37" s="96">
        <v>-313122</v>
      </c>
      <c r="L37" s="96">
        <v>-331262</v>
      </c>
      <c r="M37" s="96">
        <v>622638</v>
      </c>
      <c r="N37" s="96">
        <v>-177753</v>
      </c>
      <c r="O37" s="96">
        <v>-382361</v>
      </c>
      <c r="P37" s="96">
        <v>100814</v>
      </c>
    </row>
    <row r="38" spans="2:16" s="19" customFormat="1" x14ac:dyDescent="0.3">
      <c r="B38" s="48" t="s">
        <v>245</v>
      </c>
      <c r="C38" s="97">
        <v>99543</v>
      </c>
      <c r="D38" s="97">
        <v>58929</v>
      </c>
      <c r="E38" s="97">
        <v>-1108560</v>
      </c>
      <c r="F38" s="97">
        <v>162153</v>
      </c>
      <c r="G38" s="97">
        <v>-47250</v>
      </c>
      <c r="H38" s="97">
        <v>71306</v>
      </c>
      <c r="I38" s="97">
        <v>182380</v>
      </c>
      <c r="J38" s="97">
        <v>-112132</v>
      </c>
      <c r="K38" s="97">
        <v>56058</v>
      </c>
      <c r="L38" s="97">
        <v>15438</v>
      </c>
      <c r="M38" s="97">
        <v>321356</v>
      </c>
      <c r="N38" s="97">
        <v>299641</v>
      </c>
      <c r="O38" s="97">
        <v>196271</v>
      </c>
      <c r="P38" s="97">
        <v>243151</v>
      </c>
    </row>
    <row r="39" spans="2:16" s="19" customFormat="1" x14ac:dyDescent="0.3">
      <c r="B39" s="22" t="s">
        <v>246</v>
      </c>
      <c r="C39" s="94">
        <v>743237</v>
      </c>
      <c r="D39" s="94">
        <v>568779</v>
      </c>
      <c r="E39" s="94">
        <v>2696353</v>
      </c>
      <c r="F39" s="94">
        <v>73767</v>
      </c>
      <c r="G39" s="94">
        <v>915781</v>
      </c>
      <c r="H39" s="94">
        <v>-406074</v>
      </c>
      <c r="I39" s="94">
        <v>381495</v>
      </c>
      <c r="J39" s="94">
        <v>767041</v>
      </c>
      <c r="K39" s="94">
        <v>371167</v>
      </c>
      <c r="L39" s="94">
        <v>600334</v>
      </c>
      <c r="M39" s="94">
        <v>1905334</v>
      </c>
      <c r="N39" s="94">
        <v>3178398</v>
      </c>
      <c r="O39" s="94">
        <v>745524</v>
      </c>
      <c r="P39" s="94">
        <v>1545155</v>
      </c>
    </row>
    <row r="40" spans="2:16" s="19" customFormat="1" x14ac:dyDescent="0.3">
      <c r="B40" s="49" t="s">
        <v>247</v>
      </c>
      <c r="C40" s="95">
        <v>0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</row>
    <row r="41" spans="2:16" s="19" customFormat="1" x14ac:dyDescent="0.3">
      <c r="B41" s="22" t="s">
        <v>248</v>
      </c>
      <c r="C41" s="94">
        <v>743237</v>
      </c>
      <c r="D41" s="94">
        <v>568779</v>
      </c>
      <c r="E41" s="94">
        <v>2696353</v>
      </c>
      <c r="F41" s="94">
        <v>73767</v>
      </c>
      <c r="G41" s="94">
        <v>915781</v>
      </c>
      <c r="H41" s="94">
        <v>-406074</v>
      </c>
      <c r="I41" s="94">
        <v>381495</v>
      </c>
      <c r="J41" s="94">
        <v>767041</v>
      </c>
      <c r="K41" s="94">
        <v>371167</v>
      </c>
      <c r="L41" s="94">
        <v>600334</v>
      </c>
      <c r="M41" s="94">
        <v>1905334</v>
      </c>
      <c r="N41" s="94">
        <v>3178398</v>
      </c>
      <c r="O41" s="94">
        <v>745524</v>
      </c>
      <c r="P41" s="94">
        <v>1545155</v>
      </c>
    </row>
    <row r="42" spans="2:16" s="19" customFormat="1" ht="14" x14ac:dyDescent="0.3">
      <c r="C42" s="61"/>
      <c r="D42" s="61"/>
      <c r="E42" s="61"/>
      <c r="F42" s="61"/>
      <c r="G42" s="61"/>
    </row>
    <row r="43" spans="2:16" s="19" customFormat="1" ht="14" x14ac:dyDescent="0.3">
      <c r="C43" s="61"/>
      <c r="D43" s="61"/>
      <c r="E43" s="61"/>
      <c r="F43" s="61"/>
      <c r="G43" s="61"/>
    </row>
    <row r="44" spans="2:16" x14ac:dyDescent="0.3">
      <c r="B44" s="80" t="s">
        <v>675</v>
      </c>
      <c r="C44" s="19"/>
      <c r="D44" s="19"/>
    </row>
    <row r="45" spans="2:16" x14ac:dyDescent="0.3">
      <c r="B45" s="29" t="s">
        <v>677</v>
      </c>
    </row>
    <row r="46" spans="2:16" x14ac:dyDescent="0.3">
      <c r="B46" s="24" t="s">
        <v>676</v>
      </c>
    </row>
  </sheetData>
  <mergeCells count="5">
    <mergeCell ref="B2:B3"/>
    <mergeCell ref="C3:F3"/>
    <mergeCell ref="G3:J3"/>
    <mergeCell ref="K3:N3"/>
    <mergeCell ref="O3:P3"/>
  </mergeCells>
  <pageMargins left="0.511811024" right="0.511811024" top="0.78740157499999996" bottom="0.78740157499999996" header="0.31496062000000002" footer="0.31496062000000002"/>
  <pageSetup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04EB-4498-4082-9D25-50B3941A39E7}">
  <sheetPr codeName="Planilha15"/>
  <dimension ref="B1:L32"/>
  <sheetViews>
    <sheetView showGridLines="0" zoomScale="85" zoomScaleNormal="85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D28" sqref="D28"/>
    </sheetView>
  </sheetViews>
  <sheetFormatPr defaultColWidth="8.453125" defaultRowHeight="13.5" x14ac:dyDescent="0.3"/>
  <cols>
    <col min="1" max="1" width="2.1796875" style="19" customWidth="1"/>
    <col min="2" max="2" width="54.453125" style="19" customWidth="1"/>
    <col min="3" max="8" width="15" style="19" customWidth="1"/>
    <col min="9" max="9" width="13.81640625" style="19" bestFit="1" customWidth="1"/>
    <col min="10" max="10" width="12.08984375" style="19" bestFit="1" customWidth="1"/>
    <col min="11" max="16384" width="8.453125" style="19"/>
  </cols>
  <sheetData>
    <row r="1" spans="2:10" ht="14.5" customHeight="1" x14ac:dyDescent="0.3"/>
    <row r="2" spans="2:10" ht="14.5" customHeight="1" x14ac:dyDescent="0.3">
      <c r="B2" s="123" t="s">
        <v>249</v>
      </c>
    </row>
    <row r="3" spans="2:10" ht="14.5" customHeight="1" x14ac:dyDescent="0.3">
      <c r="B3" s="124"/>
      <c r="C3" s="131">
        <v>2022</v>
      </c>
      <c r="D3" s="131"/>
      <c r="E3" s="131">
        <v>2023</v>
      </c>
      <c r="F3" s="131"/>
      <c r="G3" s="131"/>
      <c r="H3" s="131"/>
      <c r="I3" s="131">
        <v>2024</v>
      </c>
      <c r="J3" s="131"/>
    </row>
    <row r="4" spans="2:10" ht="14.5" customHeight="1" x14ac:dyDescent="0.3">
      <c r="C4" s="31" t="s">
        <v>664</v>
      </c>
      <c r="D4" s="31" t="s">
        <v>665</v>
      </c>
      <c r="E4" s="31" t="s">
        <v>662</v>
      </c>
      <c r="F4" s="31" t="s">
        <v>666</v>
      </c>
      <c r="G4" s="31" t="s">
        <v>667</v>
      </c>
      <c r="H4" s="31" t="s">
        <v>674</v>
      </c>
      <c r="I4" s="31" t="s">
        <v>662</v>
      </c>
      <c r="J4" s="31" t="s">
        <v>666</v>
      </c>
    </row>
    <row r="5" spans="2:10" s="3" customFormat="1" x14ac:dyDescent="0.3">
      <c r="B5" s="3" t="s">
        <v>250</v>
      </c>
      <c r="C5" s="94">
        <v>1101405</v>
      </c>
      <c r="D5" s="94">
        <v>1109797</v>
      </c>
      <c r="E5" s="94">
        <v>983822</v>
      </c>
      <c r="F5" s="94">
        <v>949302</v>
      </c>
      <c r="G5" s="94">
        <v>1129388</v>
      </c>
      <c r="H5" s="94">
        <v>1201690</v>
      </c>
      <c r="I5" s="94">
        <v>1033277</v>
      </c>
      <c r="J5" s="94">
        <v>1047476</v>
      </c>
    </row>
    <row r="6" spans="2:10" x14ac:dyDescent="0.3">
      <c r="B6" s="55" t="s">
        <v>251</v>
      </c>
      <c r="C6" s="97">
        <v>1213722</v>
      </c>
      <c r="D6" s="97">
        <v>1229134</v>
      </c>
      <c r="E6" s="97">
        <v>981039</v>
      </c>
      <c r="F6" s="97">
        <v>1039239</v>
      </c>
      <c r="G6" s="97">
        <v>1244046</v>
      </c>
      <c r="H6" s="97">
        <v>1295975</v>
      </c>
      <c r="I6" s="97">
        <v>1090656</v>
      </c>
      <c r="J6" s="97">
        <v>1103013</v>
      </c>
    </row>
    <row r="7" spans="2:10" s="1" customFormat="1" x14ac:dyDescent="0.3">
      <c r="B7" s="56" t="s">
        <v>252</v>
      </c>
      <c r="C7" s="96">
        <v>34056</v>
      </c>
      <c r="D7" s="96">
        <v>32392</v>
      </c>
      <c r="E7" s="96">
        <v>168225</v>
      </c>
      <c r="F7" s="96">
        <v>56061</v>
      </c>
      <c r="G7" s="96">
        <v>37668</v>
      </c>
      <c r="H7" s="96">
        <v>65430</v>
      </c>
      <c r="I7" s="96">
        <v>80692</v>
      </c>
      <c r="J7" s="96">
        <v>74912</v>
      </c>
    </row>
    <row r="8" spans="2:10" x14ac:dyDescent="0.3">
      <c r="B8" s="55" t="s">
        <v>253</v>
      </c>
      <c r="C8" s="97">
        <v>57</v>
      </c>
      <c r="D8" s="97">
        <v>59</v>
      </c>
      <c r="E8" s="97">
        <v>34</v>
      </c>
      <c r="F8" s="97">
        <v>99</v>
      </c>
      <c r="G8" s="97">
        <v>142</v>
      </c>
      <c r="H8" s="97">
        <v>3354</v>
      </c>
      <c r="I8" s="97">
        <v>73</v>
      </c>
      <c r="J8" s="97">
        <v>71</v>
      </c>
    </row>
    <row r="9" spans="2:10" s="1" customFormat="1" x14ac:dyDescent="0.3">
      <c r="B9" s="56" t="s">
        <v>254</v>
      </c>
      <c r="C9" s="96">
        <v>-146430</v>
      </c>
      <c r="D9" s="96">
        <v>-151788</v>
      </c>
      <c r="E9" s="96">
        <v>-165476</v>
      </c>
      <c r="F9" s="96">
        <v>-146097</v>
      </c>
      <c r="G9" s="96">
        <v>-152468</v>
      </c>
      <c r="H9" s="96">
        <v>-163069</v>
      </c>
      <c r="I9" s="96">
        <v>-178648</v>
      </c>
      <c r="J9" s="96">
        <v>-173064</v>
      </c>
    </row>
    <row r="10" spans="2:10" s="22" customFormat="1" x14ac:dyDescent="0.3">
      <c r="B10" s="49" t="s">
        <v>255</v>
      </c>
      <c r="C10" s="95">
        <v>-563156</v>
      </c>
      <c r="D10" s="95">
        <v>-517201</v>
      </c>
      <c r="E10" s="95">
        <v>-420263</v>
      </c>
      <c r="F10" s="95">
        <v>-418656</v>
      </c>
      <c r="G10" s="95">
        <v>-547260</v>
      </c>
      <c r="H10" s="95">
        <v>-626738</v>
      </c>
      <c r="I10" s="95">
        <v>-427855</v>
      </c>
      <c r="J10" s="95">
        <v>-369628</v>
      </c>
    </row>
    <row r="11" spans="2:10" s="1" customFormat="1" x14ac:dyDescent="0.3">
      <c r="B11" s="56" t="s">
        <v>256</v>
      </c>
      <c r="C11" s="96">
        <v>-24906</v>
      </c>
      <c r="D11" s="96">
        <v>-39882</v>
      </c>
      <c r="E11" s="96">
        <v>-22823</v>
      </c>
      <c r="F11" s="96">
        <v>-26415</v>
      </c>
      <c r="G11" s="96">
        <v>-24145</v>
      </c>
      <c r="H11" s="96">
        <v>-40263</v>
      </c>
      <c r="I11" s="96">
        <v>-23700</v>
      </c>
      <c r="J11" s="96">
        <v>-46925</v>
      </c>
    </row>
    <row r="12" spans="2:10" x14ac:dyDescent="0.3">
      <c r="B12" s="55" t="s">
        <v>257</v>
      </c>
      <c r="C12" s="97">
        <v>-8084</v>
      </c>
      <c r="D12" s="97">
        <v>-7815</v>
      </c>
      <c r="E12" s="97">
        <v>-7076</v>
      </c>
      <c r="F12" s="97">
        <v>-6064</v>
      </c>
      <c r="G12" s="97">
        <v>-9484</v>
      </c>
      <c r="H12" s="97">
        <v>-9609</v>
      </c>
      <c r="I12" s="97">
        <v>-4692</v>
      </c>
      <c r="J12" s="97">
        <v>-4885</v>
      </c>
    </row>
    <row r="13" spans="2:10" s="1" customFormat="1" x14ac:dyDescent="0.3">
      <c r="B13" s="56" t="s">
        <v>258</v>
      </c>
      <c r="C13" s="96">
        <v>-56667</v>
      </c>
      <c r="D13" s="96">
        <v>-69944</v>
      </c>
      <c r="E13" s="96">
        <v>-39122</v>
      </c>
      <c r="F13" s="96">
        <v>-33614</v>
      </c>
      <c r="G13" s="96">
        <v>-47650</v>
      </c>
      <c r="H13" s="96">
        <v>-77881</v>
      </c>
      <c r="I13" s="96">
        <v>-30513</v>
      </c>
      <c r="J13" s="96">
        <v>-32454</v>
      </c>
    </row>
    <row r="14" spans="2:10" x14ac:dyDescent="0.3">
      <c r="B14" s="55" t="s">
        <v>259</v>
      </c>
      <c r="C14" s="97">
        <v>-264875</v>
      </c>
      <c r="D14" s="97">
        <v>-291497</v>
      </c>
      <c r="E14" s="97">
        <v>-158897</v>
      </c>
      <c r="F14" s="97">
        <v>-140535</v>
      </c>
      <c r="G14" s="97">
        <v>-264860</v>
      </c>
      <c r="H14" s="97">
        <v>-283283</v>
      </c>
      <c r="I14" s="97">
        <v>-158839</v>
      </c>
      <c r="J14" s="97">
        <v>-126311</v>
      </c>
    </row>
    <row r="15" spans="2:10" s="1" customFormat="1" x14ac:dyDescent="0.3">
      <c r="B15" s="62" t="s">
        <v>260</v>
      </c>
      <c r="C15" s="96">
        <v>-192124</v>
      </c>
      <c r="D15" s="96">
        <v>-192036</v>
      </c>
      <c r="E15" s="96">
        <v>-190726</v>
      </c>
      <c r="F15" s="96">
        <v>-191801</v>
      </c>
      <c r="G15" s="96">
        <v>-195557</v>
      </c>
      <c r="H15" s="96">
        <v>-193558</v>
      </c>
      <c r="I15" s="96">
        <v>-195089</v>
      </c>
      <c r="J15" s="96">
        <v>-154757</v>
      </c>
    </row>
    <row r="16" spans="2:10" x14ac:dyDescent="0.3">
      <c r="B16" s="57" t="s">
        <v>261</v>
      </c>
      <c r="C16" s="97">
        <v>-16213</v>
      </c>
      <c r="D16" s="97">
        <v>-16095</v>
      </c>
      <c r="E16" s="97">
        <v>1456</v>
      </c>
      <c r="F16" s="97">
        <v>-10624</v>
      </c>
      <c r="G16" s="97">
        <v>-11906</v>
      </c>
      <c r="H16" s="97">
        <v>-7030</v>
      </c>
      <c r="I16" s="97">
        <v>-9042</v>
      </c>
      <c r="J16" s="97">
        <v>-1411</v>
      </c>
    </row>
    <row r="17" spans="2:12" s="1" customFormat="1" x14ac:dyDescent="0.3">
      <c r="B17" s="62" t="s">
        <v>262</v>
      </c>
      <c r="C17" s="96">
        <v>-287</v>
      </c>
      <c r="D17" s="96">
        <v>100068</v>
      </c>
      <c r="E17" s="96">
        <v>-3075</v>
      </c>
      <c r="F17" s="96">
        <v>-9603</v>
      </c>
      <c r="G17" s="96">
        <v>6342</v>
      </c>
      <c r="H17" s="96">
        <v>-15114</v>
      </c>
      <c r="I17" s="96">
        <v>-5980</v>
      </c>
      <c r="J17" s="96">
        <v>-2885</v>
      </c>
    </row>
    <row r="18" spans="2:12" s="22" customFormat="1" x14ac:dyDescent="0.3">
      <c r="B18" s="52" t="s">
        <v>263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</row>
    <row r="19" spans="2:12" s="1" customFormat="1" x14ac:dyDescent="0.3">
      <c r="B19" s="53" t="s">
        <v>264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L19" s="41"/>
    </row>
    <row r="20" spans="2:12" s="22" customFormat="1" x14ac:dyDescent="0.3">
      <c r="B20" s="52" t="s">
        <v>265</v>
      </c>
      <c r="C20" s="95">
        <v>538249</v>
      </c>
      <c r="D20" s="95">
        <v>592596</v>
      </c>
      <c r="E20" s="95">
        <v>563559</v>
      </c>
      <c r="F20" s="95">
        <v>530646</v>
      </c>
      <c r="G20" s="95">
        <v>582128</v>
      </c>
      <c r="H20" s="95">
        <v>574952</v>
      </c>
      <c r="I20" s="95">
        <v>605422</v>
      </c>
      <c r="J20" s="95">
        <v>677848</v>
      </c>
    </row>
    <row r="21" spans="2:12" s="3" customFormat="1" x14ac:dyDescent="0.3">
      <c r="B21" s="29" t="s">
        <v>266</v>
      </c>
      <c r="C21" s="96">
        <v>-202601</v>
      </c>
      <c r="D21" s="96">
        <v>-263696</v>
      </c>
      <c r="E21" s="96">
        <v>-204420</v>
      </c>
      <c r="F21" s="96">
        <v>-203971</v>
      </c>
      <c r="G21" s="96">
        <v>-206857</v>
      </c>
      <c r="H21" s="96">
        <v>-206218</v>
      </c>
      <c r="I21" s="96">
        <v>-208225</v>
      </c>
      <c r="J21" s="96">
        <v>-208253</v>
      </c>
    </row>
    <row r="22" spans="2:12" x14ac:dyDescent="0.3">
      <c r="B22" s="52" t="s">
        <v>267</v>
      </c>
      <c r="C22" s="95">
        <v>-299505</v>
      </c>
      <c r="D22" s="95">
        <v>-399256</v>
      </c>
      <c r="E22" s="95">
        <v>-712833</v>
      </c>
      <c r="F22" s="95">
        <v>-682355</v>
      </c>
      <c r="G22" s="95">
        <v>-409791</v>
      </c>
      <c r="H22" s="95">
        <v>-436986</v>
      </c>
      <c r="I22" s="95">
        <v>-210284</v>
      </c>
      <c r="J22" s="95">
        <v>-138072</v>
      </c>
    </row>
    <row r="23" spans="2:12" s="1" customFormat="1" x14ac:dyDescent="0.3">
      <c r="B23" s="53" t="s">
        <v>268</v>
      </c>
      <c r="C23" s="94">
        <v>36143</v>
      </c>
      <c r="D23" s="94">
        <v>-70356</v>
      </c>
      <c r="E23" s="94">
        <v>-353694</v>
      </c>
      <c r="F23" s="94">
        <v>-355680</v>
      </c>
      <c r="G23" s="94">
        <v>-34520</v>
      </c>
      <c r="H23" s="94">
        <v>-68252</v>
      </c>
      <c r="I23" s="94">
        <v>186913</v>
      </c>
      <c r="J23" s="94">
        <v>331523</v>
      </c>
    </row>
    <row r="24" spans="2:12" s="22" customFormat="1" x14ac:dyDescent="0.3">
      <c r="B24" s="51" t="s">
        <v>269</v>
      </c>
      <c r="C24" s="97">
        <v>-2</v>
      </c>
      <c r="D24" s="97">
        <v>-8</v>
      </c>
      <c r="E24" s="97">
        <v>-1</v>
      </c>
      <c r="F24" s="97">
        <v>-20</v>
      </c>
      <c r="G24" s="97">
        <v>-1</v>
      </c>
      <c r="H24" s="97">
        <v>16</v>
      </c>
      <c r="I24" s="97">
        <v>-18119</v>
      </c>
      <c r="J24" s="97">
        <v>-13928</v>
      </c>
    </row>
    <row r="25" spans="2:12" s="3" customFormat="1" x14ac:dyDescent="0.3">
      <c r="B25" s="29" t="s">
        <v>270</v>
      </c>
      <c r="C25" s="96">
        <v>2070</v>
      </c>
      <c r="D25" s="96">
        <v>2086</v>
      </c>
      <c r="E25" s="96">
        <v>2023</v>
      </c>
      <c r="F25" s="96">
        <v>2022</v>
      </c>
      <c r="G25" s="96">
        <v>2021</v>
      </c>
      <c r="H25" s="96">
        <v>2456161</v>
      </c>
      <c r="I25" s="96">
        <v>18848</v>
      </c>
      <c r="J25" s="96">
        <v>-31136</v>
      </c>
    </row>
    <row r="26" spans="2:12" x14ac:dyDescent="0.3">
      <c r="B26" s="49" t="s">
        <v>271</v>
      </c>
      <c r="C26" s="95">
        <v>38211</v>
      </c>
      <c r="D26" s="95">
        <v>-68278</v>
      </c>
      <c r="E26" s="95">
        <v>-351672</v>
      </c>
      <c r="F26" s="95">
        <v>-353678</v>
      </c>
      <c r="G26" s="95">
        <v>-32500</v>
      </c>
      <c r="H26" s="95">
        <v>2387925</v>
      </c>
      <c r="I26" s="95">
        <v>187642</v>
      </c>
      <c r="J26" s="95">
        <v>286459</v>
      </c>
    </row>
    <row r="27" spans="2:12" x14ac:dyDescent="0.3">
      <c r="B27" s="22" t="s">
        <v>272</v>
      </c>
      <c r="C27" s="100"/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</row>
    <row r="28" spans="2:12" x14ac:dyDescent="0.3">
      <c r="B28" s="49" t="s">
        <v>273</v>
      </c>
      <c r="C28" s="95">
        <v>38211</v>
      </c>
      <c r="D28" s="95">
        <v>-68278</v>
      </c>
      <c r="E28" s="95">
        <v>-351672</v>
      </c>
      <c r="F28" s="95">
        <v>-353678</v>
      </c>
      <c r="G28" s="95">
        <v>-32500</v>
      </c>
      <c r="H28" s="95">
        <v>2387925</v>
      </c>
      <c r="I28" s="95">
        <v>187642</v>
      </c>
      <c r="J28" s="95">
        <v>286459</v>
      </c>
    </row>
    <row r="29" spans="2:12" x14ac:dyDescent="0.3">
      <c r="C29" s="33"/>
      <c r="D29" s="33"/>
      <c r="E29" s="33"/>
      <c r="F29" s="33"/>
      <c r="G29" s="33"/>
      <c r="H29" s="33"/>
    </row>
    <row r="31" spans="2:12" x14ac:dyDescent="0.3">
      <c r="B31" s="80" t="s">
        <v>675</v>
      </c>
    </row>
    <row r="32" spans="2:12" x14ac:dyDescent="0.3">
      <c r="B32" s="24" t="s">
        <v>676</v>
      </c>
    </row>
  </sheetData>
  <mergeCells count="4">
    <mergeCell ref="B2:B3"/>
    <mergeCell ref="C3:D3"/>
    <mergeCell ref="E3:H3"/>
    <mergeCell ref="I3:J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FF6B8-D888-4862-BC11-D9EFB61797C0}">
  <dimension ref="B1:P72"/>
  <sheetViews>
    <sheetView showGridLines="0" zoomScale="55" zoomScaleNormal="55" workbookViewId="0">
      <pane xSplit="2" ySplit="4" topLeftCell="J23" activePane="bottomRight" state="frozen"/>
      <selection activeCell="P5" sqref="P5"/>
      <selection pane="topRight" activeCell="P5" sqref="P5"/>
      <selection pane="bottomLeft" activeCell="P5" sqref="P5"/>
      <selection pane="bottomRight" activeCell="P5" sqref="P5"/>
    </sheetView>
  </sheetViews>
  <sheetFormatPr defaultColWidth="8.453125" defaultRowHeight="13.5" x14ac:dyDescent="0.3"/>
  <cols>
    <col min="1" max="1" width="2.1796875" style="1" customWidth="1"/>
    <col min="2" max="2" width="54.453125" style="1" customWidth="1"/>
    <col min="3" max="10" width="15" style="1" customWidth="1"/>
    <col min="11" max="16" width="14.26953125" style="1" bestFit="1" customWidth="1"/>
    <col min="17" max="16384" width="8.453125" style="1"/>
  </cols>
  <sheetData>
    <row r="1" spans="2:16" ht="14.5" customHeight="1" x14ac:dyDescent="0.3">
      <c r="H1" s="60"/>
    </row>
    <row r="2" spans="2:16" ht="14.5" customHeight="1" x14ac:dyDescent="0.3">
      <c r="B2" s="123" t="s">
        <v>45</v>
      </c>
      <c r="C2" s="40"/>
      <c r="D2" s="40"/>
      <c r="E2" s="40"/>
      <c r="F2" s="40"/>
      <c r="G2" s="40"/>
      <c r="H2" s="42"/>
      <c r="I2" s="42"/>
      <c r="J2" s="42"/>
      <c r="K2" s="42"/>
      <c r="L2" s="42"/>
      <c r="M2" s="42"/>
      <c r="N2" s="42"/>
    </row>
    <row r="3" spans="2:16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O3" s="128">
        <v>2024</v>
      </c>
      <c r="P3" s="128"/>
    </row>
    <row r="4" spans="2:16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88" t="s">
        <v>722</v>
      </c>
      <c r="P4" s="31" t="s">
        <v>663</v>
      </c>
    </row>
    <row r="5" spans="2:16" s="3" customFormat="1" x14ac:dyDescent="0.3">
      <c r="B5" s="22" t="s">
        <v>140</v>
      </c>
      <c r="C5" s="34"/>
      <c r="D5" s="34"/>
      <c r="E5" s="34"/>
      <c r="F5" s="34"/>
      <c r="G5" s="34"/>
      <c r="H5" s="34"/>
      <c r="I5" s="34"/>
      <c r="J5" s="34"/>
      <c r="K5" s="94">
        <v>3568663</v>
      </c>
      <c r="L5" s="94">
        <v>3664416</v>
      </c>
      <c r="M5" s="94">
        <v>3643625</v>
      </c>
      <c r="N5" s="94">
        <v>4190091</v>
      </c>
      <c r="O5" s="94">
        <v>3617652</v>
      </c>
      <c r="P5" s="94">
        <v>3697610</v>
      </c>
    </row>
    <row r="6" spans="2:16" x14ac:dyDescent="0.3">
      <c r="B6" s="49" t="s">
        <v>46</v>
      </c>
      <c r="C6" s="50"/>
      <c r="D6" s="50"/>
      <c r="E6" s="50"/>
      <c r="F6" s="50"/>
      <c r="G6" s="50"/>
      <c r="H6" s="50"/>
      <c r="I6" s="50"/>
      <c r="J6" s="50"/>
      <c r="K6" s="95">
        <v>2661952</v>
      </c>
      <c r="L6" s="95">
        <v>2557522</v>
      </c>
      <c r="M6" s="95">
        <v>2615021</v>
      </c>
      <c r="N6" s="95">
        <v>3078560</v>
      </c>
      <c r="O6" s="95">
        <v>2633204</v>
      </c>
      <c r="P6" s="95">
        <v>2650144</v>
      </c>
    </row>
    <row r="7" spans="2:16" x14ac:dyDescent="0.3">
      <c r="B7" s="54" t="s">
        <v>47</v>
      </c>
      <c r="C7" s="32"/>
      <c r="D7" s="32"/>
      <c r="E7" s="32"/>
      <c r="F7" s="32"/>
      <c r="G7" s="32"/>
      <c r="H7" s="32"/>
      <c r="I7" s="32"/>
      <c r="J7" s="32"/>
      <c r="K7" s="96">
        <v>1724276.7784</v>
      </c>
      <c r="L7" s="96">
        <v>1709114.0271000001</v>
      </c>
      <c r="M7" s="96">
        <v>1841530.02709</v>
      </c>
      <c r="N7" s="96">
        <v>2190229.9929300002</v>
      </c>
      <c r="O7" s="96">
        <v>1833012.86748</v>
      </c>
      <c r="P7" s="96">
        <v>1983022.9439399999</v>
      </c>
    </row>
    <row r="8" spans="2:16" x14ac:dyDescent="0.3">
      <c r="B8" s="55" t="s">
        <v>48</v>
      </c>
      <c r="C8" s="47"/>
      <c r="D8" s="47"/>
      <c r="E8" s="47"/>
      <c r="F8" s="47"/>
      <c r="G8" s="47"/>
      <c r="H8" s="47"/>
      <c r="I8" s="47"/>
      <c r="J8" s="47"/>
      <c r="K8" s="97">
        <v>78355.221600000004</v>
      </c>
      <c r="L8" s="97">
        <v>78454.972899999993</v>
      </c>
      <c r="M8" s="97">
        <v>78454.972909999997</v>
      </c>
      <c r="N8" s="97">
        <v>80504.007070000007</v>
      </c>
      <c r="O8" s="97">
        <v>39477.132519999999</v>
      </c>
      <c r="P8" s="97">
        <v>48038.056060000003</v>
      </c>
    </row>
    <row r="9" spans="2:16" x14ac:dyDescent="0.3">
      <c r="B9" s="54" t="s">
        <v>141</v>
      </c>
      <c r="C9" s="32"/>
      <c r="D9" s="32"/>
      <c r="E9" s="32"/>
      <c r="F9" s="32"/>
      <c r="G9" s="32"/>
      <c r="H9" s="32"/>
      <c r="I9" s="32"/>
      <c r="J9" s="32"/>
      <c r="K9" s="96">
        <v>470604</v>
      </c>
      <c r="L9" s="96">
        <v>338437</v>
      </c>
      <c r="M9" s="96">
        <v>312642</v>
      </c>
      <c r="N9" s="96">
        <v>340092</v>
      </c>
      <c r="O9" s="96">
        <v>310221</v>
      </c>
      <c r="P9" s="96">
        <v>306996</v>
      </c>
    </row>
    <row r="10" spans="2:16" x14ac:dyDescent="0.3">
      <c r="B10" s="55" t="s">
        <v>142</v>
      </c>
      <c r="C10" s="47"/>
      <c r="D10" s="47"/>
      <c r="E10" s="47"/>
      <c r="F10" s="47"/>
      <c r="G10" s="47"/>
      <c r="H10" s="47"/>
      <c r="I10" s="47"/>
      <c r="J10" s="47"/>
      <c r="K10" s="97">
        <v>29297</v>
      </c>
      <c r="L10" s="97">
        <v>66364</v>
      </c>
      <c r="M10" s="97">
        <v>100093</v>
      </c>
      <c r="N10" s="97">
        <v>112518</v>
      </c>
      <c r="O10" s="97">
        <v>187631</v>
      </c>
      <c r="P10" s="97">
        <v>48396</v>
      </c>
    </row>
    <row r="11" spans="2:16" x14ac:dyDescent="0.3">
      <c r="B11" s="54" t="s">
        <v>143</v>
      </c>
      <c r="C11" s="32"/>
      <c r="D11" s="32"/>
      <c r="E11" s="32"/>
      <c r="F11" s="32"/>
      <c r="G11" s="32"/>
      <c r="H11" s="32"/>
      <c r="I11" s="32"/>
      <c r="J11" s="32"/>
      <c r="K11" s="96">
        <v>359419</v>
      </c>
      <c r="L11" s="96">
        <v>365152</v>
      </c>
      <c r="M11" s="96">
        <v>282301</v>
      </c>
      <c r="N11" s="96">
        <v>355216</v>
      </c>
      <c r="O11" s="96">
        <v>262862</v>
      </c>
      <c r="P11" s="96">
        <v>263691</v>
      </c>
    </row>
    <row r="12" spans="2:16" x14ac:dyDescent="0.3">
      <c r="B12" s="55" t="s">
        <v>144</v>
      </c>
      <c r="C12" s="47"/>
      <c r="D12" s="47"/>
      <c r="E12" s="47"/>
      <c r="F12" s="47"/>
      <c r="G12" s="47"/>
      <c r="H12" s="47"/>
      <c r="I12" s="47"/>
      <c r="J12" s="47"/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/>
    </row>
    <row r="13" spans="2:16" x14ac:dyDescent="0.3">
      <c r="B13" s="22" t="s">
        <v>50</v>
      </c>
      <c r="C13" s="34"/>
      <c r="D13" s="34"/>
      <c r="E13" s="34"/>
      <c r="F13" s="34"/>
      <c r="G13" s="34"/>
      <c r="H13" s="34"/>
      <c r="I13" s="34"/>
      <c r="J13" s="34"/>
      <c r="K13" s="94">
        <v>1521513</v>
      </c>
      <c r="L13" s="94">
        <v>1706024</v>
      </c>
      <c r="M13" s="94">
        <v>1643364</v>
      </c>
      <c r="N13" s="94">
        <v>1802314</v>
      </c>
      <c r="O13" s="94">
        <v>1662604</v>
      </c>
      <c r="P13" s="94">
        <v>1726711</v>
      </c>
    </row>
    <row r="14" spans="2:16" x14ac:dyDescent="0.3">
      <c r="B14" s="55" t="s">
        <v>143</v>
      </c>
      <c r="C14" s="47"/>
      <c r="D14" s="47"/>
      <c r="E14" s="47"/>
      <c r="F14" s="47"/>
      <c r="G14" s="47"/>
      <c r="H14" s="47"/>
      <c r="I14" s="47"/>
      <c r="J14" s="47"/>
      <c r="K14" s="97">
        <v>537978</v>
      </c>
      <c r="L14" s="97">
        <v>611708</v>
      </c>
      <c r="M14" s="97">
        <v>761752</v>
      </c>
      <c r="N14" s="97">
        <v>580592</v>
      </c>
      <c r="O14" s="97">
        <v>621049</v>
      </c>
      <c r="P14" s="97">
        <v>736040</v>
      </c>
    </row>
    <row r="15" spans="2:16" s="3" customFormat="1" x14ac:dyDescent="0.3">
      <c r="B15" s="54" t="s">
        <v>146</v>
      </c>
      <c r="C15" s="32"/>
      <c r="D15" s="32"/>
      <c r="E15" s="32"/>
      <c r="F15" s="32"/>
      <c r="G15" s="32"/>
      <c r="H15" s="32"/>
      <c r="I15" s="32"/>
      <c r="J15" s="32"/>
      <c r="K15" s="96">
        <v>947571</v>
      </c>
      <c r="L15" s="96">
        <v>821035</v>
      </c>
      <c r="M15" s="96">
        <v>526106</v>
      </c>
      <c r="N15" s="96">
        <v>636888</v>
      </c>
      <c r="O15" s="96">
        <v>847983</v>
      </c>
      <c r="P15" s="96">
        <v>665454</v>
      </c>
    </row>
    <row r="16" spans="2:16" x14ac:dyDescent="0.3">
      <c r="B16" s="55" t="s">
        <v>147</v>
      </c>
      <c r="C16" s="47"/>
      <c r="D16" s="47"/>
      <c r="E16" s="47"/>
      <c r="F16" s="47"/>
      <c r="G16" s="47"/>
      <c r="H16" s="47"/>
      <c r="I16" s="47"/>
      <c r="J16" s="47"/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</row>
    <row r="17" spans="2:16" x14ac:dyDescent="0.3">
      <c r="B17" s="54" t="s">
        <v>144</v>
      </c>
      <c r="C17" s="32"/>
      <c r="D17" s="32"/>
      <c r="E17" s="32"/>
      <c r="F17" s="32"/>
      <c r="G17" s="32"/>
      <c r="H17" s="32"/>
      <c r="I17" s="32"/>
      <c r="J17" s="32"/>
      <c r="K17" s="96">
        <v>35964</v>
      </c>
      <c r="L17" s="96">
        <v>273281</v>
      </c>
      <c r="M17" s="96">
        <v>355506</v>
      </c>
      <c r="N17" s="96">
        <v>584834</v>
      </c>
      <c r="O17" s="96">
        <v>193572</v>
      </c>
      <c r="P17" s="96">
        <v>325217</v>
      </c>
    </row>
    <row r="18" spans="2:16" x14ac:dyDescent="0.3">
      <c r="B18" s="49" t="s">
        <v>149</v>
      </c>
      <c r="C18" s="50"/>
      <c r="D18" s="50"/>
      <c r="E18" s="50"/>
      <c r="F18" s="50"/>
      <c r="G18" s="50"/>
      <c r="H18" s="50"/>
      <c r="I18" s="50"/>
      <c r="J18" s="50"/>
      <c r="K18" s="95">
        <v>9447</v>
      </c>
      <c r="L18" s="95">
        <v>11310</v>
      </c>
      <c r="M18" s="95">
        <v>9382</v>
      </c>
      <c r="N18" s="95">
        <v>12875</v>
      </c>
      <c r="O18" s="95">
        <v>9674</v>
      </c>
      <c r="P18" s="95">
        <v>8662</v>
      </c>
    </row>
    <row r="19" spans="2:16" x14ac:dyDescent="0.3">
      <c r="B19" s="22" t="s">
        <v>150</v>
      </c>
      <c r="C19" s="34"/>
      <c r="D19" s="34"/>
      <c r="E19" s="34"/>
      <c r="F19" s="34"/>
      <c r="G19" s="34"/>
      <c r="H19" s="34"/>
      <c r="I19" s="34"/>
      <c r="J19" s="34"/>
      <c r="K19" s="94">
        <v>-624249</v>
      </c>
      <c r="L19" s="94">
        <v>-610440</v>
      </c>
      <c r="M19" s="94">
        <v>-624142</v>
      </c>
      <c r="N19" s="94">
        <v>-703658</v>
      </c>
      <c r="O19" s="94">
        <v>-687830</v>
      </c>
      <c r="P19" s="94">
        <v>-687907</v>
      </c>
    </row>
    <row r="20" spans="2:16" x14ac:dyDescent="0.3">
      <c r="B20" s="49" t="s">
        <v>81</v>
      </c>
      <c r="C20" s="50"/>
      <c r="D20" s="50"/>
      <c r="E20" s="50"/>
      <c r="F20" s="50"/>
      <c r="G20" s="50"/>
      <c r="H20" s="50"/>
      <c r="I20" s="50"/>
      <c r="J20" s="50"/>
      <c r="K20" s="95">
        <v>-1791616</v>
      </c>
      <c r="L20" s="95">
        <v>-1834349</v>
      </c>
      <c r="M20" s="95">
        <v>-1945370</v>
      </c>
      <c r="N20" s="95">
        <v>-2887732</v>
      </c>
      <c r="O20" s="95">
        <v>-1751938</v>
      </c>
      <c r="P20" s="95">
        <v>-1722706</v>
      </c>
    </row>
    <row r="21" spans="2:16" x14ac:dyDescent="0.3">
      <c r="B21" s="54" t="s">
        <v>152</v>
      </c>
      <c r="C21" s="32"/>
      <c r="D21" s="32"/>
      <c r="E21" s="32"/>
      <c r="F21" s="32"/>
      <c r="G21" s="32"/>
      <c r="H21" s="32"/>
      <c r="I21" s="32"/>
      <c r="J21" s="32"/>
      <c r="K21" s="96">
        <v>-274413</v>
      </c>
      <c r="L21" s="96">
        <v>-416266</v>
      </c>
      <c r="M21" s="96">
        <v>-244344</v>
      </c>
      <c r="N21" s="96">
        <v>-378688</v>
      </c>
      <c r="O21" s="96">
        <v>-274685</v>
      </c>
      <c r="P21" s="96">
        <v>-320438</v>
      </c>
    </row>
    <row r="22" spans="2:16" x14ac:dyDescent="0.3">
      <c r="B22" s="55" t="s">
        <v>153</v>
      </c>
      <c r="C22" s="47"/>
      <c r="D22" s="47"/>
      <c r="E22" s="47"/>
      <c r="F22" s="47"/>
      <c r="G22" s="47"/>
      <c r="H22" s="47"/>
      <c r="I22" s="47"/>
      <c r="J22" s="47"/>
      <c r="K22" s="97">
        <v>-16807</v>
      </c>
      <c r="L22" s="97">
        <v>-14631</v>
      </c>
      <c r="M22" s="97">
        <v>-19409</v>
      </c>
      <c r="N22" s="97">
        <v>-21303</v>
      </c>
      <c r="O22" s="97">
        <v>-12486</v>
      </c>
      <c r="P22" s="97">
        <v>-9995</v>
      </c>
    </row>
    <row r="23" spans="2:16" x14ac:dyDescent="0.3">
      <c r="B23" s="59" t="s">
        <v>154</v>
      </c>
      <c r="C23" s="32"/>
      <c r="D23" s="32"/>
      <c r="E23" s="32"/>
      <c r="F23" s="32"/>
      <c r="G23" s="32"/>
      <c r="H23" s="32"/>
      <c r="I23" s="32"/>
      <c r="J23" s="32"/>
      <c r="K23" s="96">
        <v>-172220</v>
      </c>
      <c r="L23" s="96">
        <v>-196260</v>
      </c>
      <c r="M23" s="96">
        <v>-197002</v>
      </c>
      <c r="N23" s="96">
        <v>-222302</v>
      </c>
      <c r="O23" s="96">
        <v>-114531</v>
      </c>
      <c r="P23" s="96">
        <v>-111680</v>
      </c>
    </row>
    <row r="24" spans="2:16" x14ac:dyDescent="0.3">
      <c r="B24" s="55" t="s">
        <v>155</v>
      </c>
      <c r="C24" s="47"/>
      <c r="D24" s="47"/>
      <c r="E24" s="47"/>
      <c r="F24" s="47"/>
      <c r="G24" s="47"/>
      <c r="H24" s="47"/>
      <c r="I24" s="47"/>
      <c r="J24" s="47"/>
      <c r="K24" s="97">
        <v>-453667</v>
      </c>
      <c r="L24" s="97">
        <v>-446458</v>
      </c>
      <c r="M24" s="97">
        <v>-598506</v>
      </c>
      <c r="N24" s="97">
        <v>-609383</v>
      </c>
      <c r="O24" s="97">
        <v>-486029</v>
      </c>
      <c r="P24" s="97">
        <v>-568287</v>
      </c>
    </row>
    <row r="25" spans="2:16" x14ac:dyDescent="0.3">
      <c r="B25" s="54" t="s">
        <v>156</v>
      </c>
      <c r="C25" s="32"/>
      <c r="D25" s="32"/>
      <c r="E25" s="32"/>
      <c r="F25" s="32"/>
      <c r="G25" s="32"/>
      <c r="H25" s="32"/>
      <c r="I25" s="32"/>
      <c r="J25" s="32"/>
      <c r="K25" s="96">
        <v>-389358</v>
      </c>
      <c r="L25" s="96">
        <v>-398811</v>
      </c>
      <c r="M25" s="96">
        <v>-417146</v>
      </c>
      <c r="N25" s="96">
        <v>-415541</v>
      </c>
      <c r="O25" s="96">
        <v>-418867</v>
      </c>
      <c r="P25" s="96">
        <v>-429357</v>
      </c>
    </row>
    <row r="26" spans="2:16" s="3" customFormat="1" x14ac:dyDescent="0.3">
      <c r="B26" s="55" t="s">
        <v>157</v>
      </c>
      <c r="C26" s="50"/>
      <c r="D26" s="50"/>
      <c r="E26" s="50"/>
      <c r="F26" s="50"/>
      <c r="G26" s="50"/>
      <c r="H26" s="50"/>
      <c r="I26" s="50"/>
      <c r="J26" s="50"/>
      <c r="K26" s="97">
        <v>-98318</v>
      </c>
      <c r="L26" s="97">
        <v>-73791</v>
      </c>
      <c r="M26" s="97">
        <v>-56414</v>
      </c>
      <c r="N26" s="97">
        <v>-56418</v>
      </c>
      <c r="O26" s="97">
        <v>-58378</v>
      </c>
      <c r="P26" s="97">
        <v>-39133</v>
      </c>
    </row>
    <row r="27" spans="2:16" x14ac:dyDescent="0.3">
      <c r="B27" s="54" t="s">
        <v>144</v>
      </c>
      <c r="C27" s="32"/>
      <c r="D27" s="32"/>
      <c r="E27" s="32"/>
      <c r="F27" s="32"/>
      <c r="G27" s="32"/>
      <c r="H27" s="32"/>
      <c r="I27" s="32"/>
      <c r="J27" s="32"/>
      <c r="K27" s="96">
        <v>-35821</v>
      </c>
      <c r="L27" s="96">
        <v>-272221</v>
      </c>
      <c r="M27" s="96">
        <v>-334969</v>
      </c>
      <c r="N27" s="96">
        <v>-582571</v>
      </c>
      <c r="O27" s="96">
        <v>-192823</v>
      </c>
      <c r="P27" s="96">
        <v>-323959</v>
      </c>
    </row>
    <row r="28" spans="2:16" x14ac:dyDescent="0.3">
      <c r="B28" s="55" t="s">
        <v>159</v>
      </c>
      <c r="C28" s="47"/>
      <c r="D28" s="47"/>
      <c r="E28" s="47"/>
      <c r="F28" s="47"/>
      <c r="G28" s="47"/>
      <c r="H28" s="47"/>
      <c r="I28" s="47"/>
      <c r="J28" s="47"/>
      <c r="K28" s="97">
        <v>-255212</v>
      </c>
      <c r="L28" s="97">
        <v>57490</v>
      </c>
      <c r="M28" s="97">
        <v>-127373</v>
      </c>
      <c r="N28" s="97">
        <v>-527854</v>
      </c>
      <c r="O28" s="97">
        <v>-155263</v>
      </c>
      <c r="P28" s="97">
        <v>117500</v>
      </c>
    </row>
    <row r="29" spans="2:16" x14ac:dyDescent="0.3">
      <c r="B29" s="56" t="s">
        <v>160</v>
      </c>
      <c r="C29" s="32"/>
      <c r="D29" s="32"/>
      <c r="E29" s="32"/>
      <c r="F29" s="32"/>
      <c r="G29" s="32"/>
      <c r="H29" s="32"/>
      <c r="I29" s="32"/>
      <c r="J29" s="32"/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</row>
    <row r="30" spans="2:16" s="3" customFormat="1" x14ac:dyDescent="0.3">
      <c r="B30" s="55" t="s">
        <v>161</v>
      </c>
      <c r="C30" s="50"/>
      <c r="D30" s="50"/>
      <c r="E30" s="50"/>
      <c r="F30" s="50"/>
      <c r="G30" s="50"/>
      <c r="H30" s="50"/>
      <c r="I30" s="50"/>
      <c r="J30" s="50"/>
      <c r="K30" s="97">
        <v>-95800</v>
      </c>
      <c r="L30" s="97">
        <v>-73401</v>
      </c>
      <c r="M30" s="97">
        <v>49793</v>
      </c>
      <c r="N30" s="97">
        <v>-73672</v>
      </c>
      <c r="O30" s="97">
        <v>-38876</v>
      </c>
      <c r="P30" s="97">
        <v>-37357</v>
      </c>
    </row>
    <row r="31" spans="2:16" s="3" customFormat="1" x14ac:dyDescent="0.3">
      <c r="B31" s="22" t="s">
        <v>162</v>
      </c>
      <c r="C31" s="34"/>
      <c r="D31" s="34"/>
      <c r="E31" s="34"/>
      <c r="F31" s="34"/>
      <c r="G31" s="34"/>
      <c r="H31" s="34"/>
      <c r="I31" s="34"/>
      <c r="J31" s="34"/>
      <c r="K31" s="94">
        <v>146663</v>
      </c>
      <c r="L31" s="94">
        <v>238162</v>
      </c>
      <c r="M31" s="94">
        <v>192124</v>
      </c>
      <c r="N31" s="94">
        <v>168100</v>
      </c>
      <c r="O31" s="94">
        <v>162368</v>
      </c>
      <c r="P31" s="94">
        <v>103941</v>
      </c>
    </row>
    <row r="32" spans="2:16" x14ac:dyDescent="0.3">
      <c r="B32" s="49" t="s">
        <v>163</v>
      </c>
      <c r="C32" s="50"/>
      <c r="D32" s="50"/>
      <c r="E32" s="50"/>
      <c r="F32" s="50"/>
      <c r="G32" s="50"/>
      <c r="H32" s="50"/>
      <c r="I32" s="50"/>
      <c r="J32" s="50"/>
      <c r="K32" s="95">
        <v>-199</v>
      </c>
      <c r="L32" s="95">
        <v>72281</v>
      </c>
      <c r="M32" s="95">
        <v>-68</v>
      </c>
      <c r="N32" s="95">
        <v>264648</v>
      </c>
      <c r="O32" s="95">
        <v>3519</v>
      </c>
      <c r="P32" s="95">
        <v>-5672</v>
      </c>
    </row>
    <row r="33" spans="2:16" x14ac:dyDescent="0.3">
      <c r="B33" s="22" t="s">
        <v>1</v>
      </c>
      <c r="C33" s="34"/>
      <c r="D33" s="34"/>
      <c r="E33" s="34"/>
      <c r="F33" s="34"/>
      <c r="G33" s="34"/>
      <c r="H33" s="34"/>
      <c r="I33" s="34"/>
      <c r="J33" s="34"/>
      <c r="K33" s="94">
        <v>1923511</v>
      </c>
      <c r="L33" s="94">
        <v>2140510</v>
      </c>
      <c r="M33" s="94">
        <v>1890311</v>
      </c>
      <c r="N33" s="94">
        <v>1735107</v>
      </c>
      <c r="O33" s="94">
        <v>2031601</v>
      </c>
      <c r="P33" s="94">
        <v>2073173</v>
      </c>
    </row>
    <row r="34" spans="2:16" s="3" customFormat="1" x14ac:dyDescent="0.3">
      <c r="B34" s="48" t="s">
        <v>165</v>
      </c>
      <c r="C34" s="47"/>
      <c r="D34" s="47"/>
      <c r="E34" s="47"/>
      <c r="F34" s="47"/>
      <c r="G34" s="47"/>
      <c r="H34" s="47"/>
      <c r="I34" s="47"/>
      <c r="J34" s="47"/>
      <c r="K34" s="97">
        <v>-374881</v>
      </c>
      <c r="L34" s="97">
        <v>-363405</v>
      </c>
      <c r="M34" s="97">
        <v>-382771</v>
      </c>
      <c r="N34" s="97">
        <v>-343500</v>
      </c>
      <c r="O34" s="97">
        <v>-408899</v>
      </c>
      <c r="P34" s="97">
        <v>-380516</v>
      </c>
    </row>
    <row r="35" spans="2:16" s="3" customFormat="1" x14ac:dyDescent="0.3">
      <c r="B35" s="22" t="s">
        <v>166</v>
      </c>
      <c r="C35" s="34"/>
      <c r="D35" s="34"/>
      <c r="E35" s="34"/>
      <c r="F35" s="34"/>
      <c r="G35" s="34"/>
      <c r="H35" s="34"/>
      <c r="I35" s="34"/>
      <c r="J35" s="34"/>
      <c r="K35" s="94">
        <v>-1006128</v>
      </c>
      <c r="L35" s="94">
        <v>-930974</v>
      </c>
      <c r="M35" s="94">
        <v>-554363</v>
      </c>
      <c r="N35" s="94">
        <v>-780278</v>
      </c>
      <c r="O35" s="94">
        <v>-690323</v>
      </c>
      <c r="P35" s="94">
        <v>-418965</v>
      </c>
    </row>
    <row r="36" spans="2:16" s="19" customFormat="1" x14ac:dyDescent="0.3">
      <c r="B36" s="49" t="s">
        <v>167</v>
      </c>
      <c r="C36" s="50"/>
      <c r="D36" s="50"/>
      <c r="E36" s="50"/>
      <c r="F36" s="50"/>
      <c r="G36" s="50"/>
      <c r="H36" s="50"/>
      <c r="I36" s="50"/>
      <c r="J36" s="50"/>
      <c r="K36" s="95">
        <v>542502</v>
      </c>
      <c r="L36" s="95">
        <v>846131</v>
      </c>
      <c r="M36" s="95">
        <v>953177</v>
      </c>
      <c r="N36" s="95">
        <v>611329</v>
      </c>
      <c r="O36" s="95">
        <v>932379</v>
      </c>
      <c r="P36" s="95">
        <v>1273692</v>
      </c>
    </row>
    <row r="37" spans="2:16" s="19" customFormat="1" x14ac:dyDescent="0.3">
      <c r="B37" s="19" t="s">
        <v>168</v>
      </c>
      <c r="C37" s="32"/>
      <c r="D37" s="32"/>
      <c r="E37" s="32"/>
      <c r="F37" s="32"/>
      <c r="G37" s="32"/>
      <c r="H37" s="32"/>
      <c r="I37" s="32"/>
      <c r="J37" s="32"/>
      <c r="K37" s="96">
        <v>-313131</v>
      </c>
      <c r="L37" s="96">
        <v>-331274</v>
      </c>
      <c r="M37" s="96">
        <v>622529</v>
      </c>
      <c r="N37" s="96">
        <v>-188517</v>
      </c>
      <c r="O37" s="96">
        <v>-407925</v>
      </c>
      <c r="P37" s="96">
        <v>68802</v>
      </c>
    </row>
    <row r="38" spans="2:16" s="19" customFormat="1" x14ac:dyDescent="0.3">
      <c r="B38" s="48" t="s">
        <v>169</v>
      </c>
      <c r="C38" s="47"/>
      <c r="D38" s="47"/>
      <c r="E38" s="47"/>
      <c r="F38" s="47"/>
      <c r="G38" s="47"/>
      <c r="H38" s="47"/>
      <c r="I38" s="47"/>
      <c r="J38" s="47"/>
      <c r="K38" s="97">
        <v>58081</v>
      </c>
      <c r="L38" s="97">
        <v>17460</v>
      </c>
      <c r="M38" s="97">
        <v>323377</v>
      </c>
      <c r="N38" s="97">
        <v>2755677</v>
      </c>
      <c r="O38" s="97">
        <v>217698</v>
      </c>
      <c r="P38" s="97">
        <v>209068</v>
      </c>
    </row>
    <row r="39" spans="2:16" s="19" customFormat="1" x14ac:dyDescent="0.3">
      <c r="B39" s="22" t="s">
        <v>171</v>
      </c>
      <c r="C39" s="34"/>
      <c r="D39" s="34"/>
      <c r="E39" s="34"/>
      <c r="F39" s="34"/>
      <c r="G39" s="34"/>
      <c r="H39" s="34"/>
      <c r="I39" s="34"/>
      <c r="J39" s="34"/>
      <c r="K39" s="94">
        <v>287452</v>
      </c>
      <c r="L39" s="94">
        <v>532317</v>
      </c>
      <c r="M39" s="94">
        <v>1899083</v>
      </c>
      <c r="N39" s="94">
        <v>3178489</v>
      </c>
      <c r="O39" s="94">
        <v>742152</v>
      </c>
      <c r="P39" s="94">
        <v>1551562</v>
      </c>
    </row>
    <row r="40" spans="2:16" s="19" customFormat="1" x14ac:dyDescent="0.3">
      <c r="B40" s="49" t="s">
        <v>172</v>
      </c>
      <c r="C40" s="50"/>
      <c r="D40" s="50"/>
      <c r="E40" s="50"/>
      <c r="F40" s="50"/>
      <c r="G40" s="50"/>
      <c r="H40" s="50"/>
      <c r="I40" s="50"/>
      <c r="J40" s="50"/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</row>
    <row r="41" spans="2:16" s="19" customFormat="1" x14ac:dyDescent="0.3">
      <c r="B41" s="22" t="s">
        <v>173</v>
      </c>
      <c r="C41" s="34"/>
      <c r="D41" s="34"/>
      <c r="E41" s="34"/>
      <c r="F41" s="34"/>
      <c r="G41" s="34"/>
      <c r="H41" s="34"/>
      <c r="I41" s="34"/>
      <c r="J41" s="34"/>
      <c r="K41" s="94">
        <v>287452</v>
      </c>
      <c r="L41" s="94">
        <v>532317</v>
      </c>
      <c r="M41" s="94">
        <v>1899083</v>
      </c>
      <c r="N41" s="94">
        <v>3178489</v>
      </c>
      <c r="O41" s="94">
        <v>742152</v>
      </c>
      <c r="P41" s="94">
        <v>1551562</v>
      </c>
    </row>
    <row r="42" spans="2:16" s="19" customFormat="1" ht="14" x14ac:dyDescent="0.3">
      <c r="C42" s="61"/>
      <c r="D42" s="61"/>
      <c r="E42" s="61"/>
      <c r="F42" s="61"/>
      <c r="G42" s="61"/>
    </row>
    <row r="43" spans="2:16" s="19" customFormat="1" ht="14" x14ac:dyDescent="0.3">
      <c r="C43" s="61"/>
      <c r="D43" s="61"/>
      <c r="E43" s="61"/>
      <c r="F43" s="61"/>
      <c r="G43" s="61"/>
    </row>
    <row r="44" spans="2:16" x14ac:dyDescent="0.3">
      <c r="B44" s="80" t="s">
        <v>675</v>
      </c>
      <c r="C44" s="19"/>
      <c r="D44" s="19"/>
    </row>
    <row r="45" spans="2:16" x14ac:dyDescent="0.3">
      <c r="B45" s="29" t="s">
        <v>677</v>
      </c>
    </row>
    <row r="46" spans="2:16" x14ac:dyDescent="0.3">
      <c r="B46" s="24" t="s">
        <v>676</v>
      </c>
    </row>
    <row r="72" spans="11:15" x14ac:dyDescent="0.3">
      <c r="K72" s="87"/>
      <c r="L72" s="87"/>
      <c r="M72" s="87"/>
      <c r="N72" s="87"/>
      <c r="O72" s="87"/>
    </row>
  </sheetData>
  <mergeCells count="5">
    <mergeCell ref="B2:B3"/>
    <mergeCell ref="C3:F3"/>
    <mergeCell ref="G3:J3"/>
    <mergeCell ref="K3:M3"/>
    <mergeCell ref="O3:P3"/>
  </mergeCells>
  <pageMargins left="0.511811024" right="0.511811024" top="0.78740157499999996" bottom="0.78740157499999996" header="0.31496062000000002" footer="0.31496062000000002"/>
  <pageSetup orientation="portrait" r:id="rId1"/>
  <headerFooter>
    <oddFooter>&amp;C_x000D_&amp;1#&amp;"Calibri"&amp;10&amp;K008000 Classificação: Pública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AD215-3F80-42C5-AB8F-C2C9C69DB03D}">
  <sheetPr codeName="Planilha10"/>
  <dimension ref="B1:Q109"/>
  <sheetViews>
    <sheetView showGridLines="0" topLeftCell="A18" zoomScale="70" zoomScaleNormal="70" workbookViewId="0">
      <pane xSplit="2" topLeftCell="J1" activePane="topRight" state="frozen"/>
      <selection activeCell="P5" sqref="P5"/>
      <selection pane="topRight" activeCell="P5" sqref="P5"/>
    </sheetView>
  </sheetViews>
  <sheetFormatPr defaultColWidth="8.453125" defaultRowHeight="13.5" x14ac:dyDescent="0.3"/>
  <cols>
    <col min="1" max="1" width="2.1796875" style="19" customWidth="1"/>
    <col min="2" max="2" width="54.453125" style="19" customWidth="1"/>
    <col min="3" max="14" width="15" style="19" customWidth="1"/>
    <col min="15" max="16" width="14.26953125" style="19" bestFit="1" customWidth="1"/>
    <col min="17" max="16384" width="8.453125" style="19"/>
  </cols>
  <sheetData>
    <row r="1" spans="2:17" ht="14.5" customHeight="1" x14ac:dyDescent="0.3">
      <c r="E1" s="39"/>
      <c r="F1" s="39"/>
    </row>
    <row r="2" spans="2:17" ht="14.5" customHeight="1" x14ac:dyDescent="0.3">
      <c r="B2" s="123" t="s">
        <v>623</v>
      </c>
      <c r="F2" s="45"/>
      <c r="H2" s="45"/>
      <c r="I2" s="45"/>
      <c r="J2" s="45"/>
      <c r="K2" s="45"/>
      <c r="L2" s="45"/>
      <c r="M2" s="45"/>
      <c r="N2" s="45"/>
    </row>
    <row r="3" spans="2:17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21">
        <v>2024</v>
      </c>
      <c r="P3" s="121"/>
      <c r="Q3" s="89"/>
    </row>
    <row r="4" spans="2:17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  <c r="Q4" s="89"/>
    </row>
    <row r="5" spans="2:17" s="22" customFormat="1" x14ac:dyDescent="0.3">
      <c r="B5" s="22" t="s">
        <v>624</v>
      </c>
      <c r="C5" s="94">
        <v>2421174</v>
      </c>
      <c r="D5" s="94">
        <v>2584117</v>
      </c>
      <c r="E5" s="94">
        <v>2687339</v>
      </c>
      <c r="F5" s="94">
        <v>2925711</v>
      </c>
      <c r="G5" s="94">
        <v>2510754</v>
      </c>
      <c r="H5" s="94">
        <v>2696914</v>
      </c>
      <c r="I5" s="94">
        <v>2397097</v>
      </c>
      <c r="J5" s="94">
        <v>2587121</v>
      </c>
      <c r="K5" s="94">
        <v>2802725</v>
      </c>
      <c r="L5" s="94">
        <v>2804843</v>
      </c>
      <c r="M5" s="94">
        <v>2575430</v>
      </c>
      <c r="N5" s="94">
        <v>2784946</v>
      </c>
      <c r="O5" s="94">
        <v>2337136</v>
      </c>
      <c r="P5" s="94">
        <v>2131316</v>
      </c>
      <c r="Q5" s="89"/>
    </row>
    <row r="6" spans="2:17" x14ac:dyDescent="0.3">
      <c r="B6" s="49" t="s">
        <v>625</v>
      </c>
      <c r="C6" s="95">
        <v>2081727</v>
      </c>
      <c r="D6" s="95">
        <v>2341140</v>
      </c>
      <c r="E6" s="95">
        <v>2449390</v>
      </c>
      <c r="F6" s="95">
        <v>2661914</v>
      </c>
      <c r="G6" s="95">
        <v>2319741</v>
      </c>
      <c r="H6" s="95">
        <v>2396151</v>
      </c>
      <c r="I6" s="95">
        <v>2321696</v>
      </c>
      <c r="J6" s="95">
        <v>2343380</v>
      </c>
      <c r="K6" s="95">
        <v>2489769</v>
      </c>
      <c r="L6" s="95">
        <v>2456823</v>
      </c>
      <c r="M6" s="95">
        <v>2370346</v>
      </c>
      <c r="N6" s="95">
        <v>2380553</v>
      </c>
      <c r="O6" s="95">
        <v>1905143</v>
      </c>
      <c r="P6" s="95">
        <v>1794023</v>
      </c>
      <c r="Q6" s="89"/>
    </row>
    <row r="7" spans="2:17" x14ac:dyDescent="0.3">
      <c r="B7" s="54" t="s">
        <v>626</v>
      </c>
      <c r="C7" s="96">
        <v>1629672</v>
      </c>
      <c r="D7" s="96">
        <v>1604281</v>
      </c>
      <c r="E7" s="96">
        <v>1945814</v>
      </c>
      <c r="F7" s="96">
        <v>1975152</v>
      </c>
      <c r="G7" s="96">
        <v>1667460</v>
      </c>
      <c r="H7" s="96">
        <v>1786426</v>
      </c>
      <c r="I7" s="96">
        <v>1837022</v>
      </c>
      <c r="J7" s="96">
        <v>1871806</v>
      </c>
      <c r="K7" s="96">
        <v>612488.80495999998</v>
      </c>
      <c r="L7" s="96">
        <v>516975.66856000002</v>
      </c>
      <c r="M7" s="96">
        <v>649386.52187000006</v>
      </c>
      <c r="N7" s="96">
        <v>676740.28880000103</v>
      </c>
      <c r="O7" s="96">
        <v>608200</v>
      </c>
      <c r="P7" s="96">
        <v>800016.51156999997</v>
      </c>
      <c r="Q7" s="89"/>
    </row>
    <row r="8" spans="2:17" x14ac:dyDescent="0.3">
      <c r="B8" s="55" t="s">
        <v>627</v>
      </c>
      <c r="C8" s="97">
        <v>0</v>
      </c>
      <c r="D8" s="97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1157616.1950399999</v>
      </c>
      <c r="L8" s="97">
        <v>1188083.3314400001</v>
      </c>
      <c r="M8" s="97">
        <v>1166459.4781299999</v>
      </c>
      <c r="N8" s="97">
        <v>1153918.7112</v>
      </c>
      <c r="O8" s="97">
        <v>641074</v>
      </c>
      <c r="P8" s="97">
        <v>331654.48843000003</v>
      </c>
      <c r="Q8" s="89"/>
    </row>
    <row r="9" spans="2:17" x14ac:dyDescent="0.3">
      <c r="B9" s="54" t="s">
        <v>628</v>
      </c>
      <c r="C9" s="96">
        <v>265163</v>
      </c>
      <c r="D9" s="96">
        <v>337295</v>
      </c>
      <c r="E9" s="96">
        <v>392614</v>
      </c>
      <c r="F9" s="96">
        <v>431333</v>
      </c>
      <c r="G9" s="96">
        <v>414616</v>
      </c>
      <c r="H9" s="96">
        <v>429934</v>
      </c>
      <c r="I9" s="96">
        <v>420294</v>
      </c>
      <c r="J9" s="96">
        <v>393001</v>
      </c>
      <c r="K9" s="96">
        <v>402674</v>
      </c>
      <c r="L9" s="96">
        <v>379734</v>
      </c>
      <c r="M9" s="96">
        <v>365131</v>
      </c>
      <c r="N9" s="96">
        <v>369434</v>
      </c>
      <c r="O9" s="96">
        <v>365465</v>
      </c>
      <c r="P9" s="96">
        <v>397907</v>
      </c>
      <c r="Q9" s="89"/>
    </row>
    <row r="10" spans="2:17" x14ac:dyDescent="0.3">
      <c r="B10" s="55" t="s">
        <v>629</v>
      </c>
      <c r="C10" s="97">
        <v>178601</v>
      </c>
      <c r="D10" s="97">
        <v>391149</v>
      </c>
      <c r="E10" s="97">
        <v>101364</v>
      </c>
      <c r="F10" s="97">
        <v>245807</v>
      </c>
      <c r="G10" s="97">
        <v>228313</v>
      </c>
      <c r="H10" s="97">
        <v>170316</v>
      </c>
      <c r="I10" s="97">
        <v>53702</v>
      </c>
      <c r="J10" s="97">
        <v>68292</v>
      </c>
      <c r="K10" s="97">
        <v>308418</v>
      </c>
      <c r="L10" s="97">
        <v>363454</v>
      </c>
      <c r="M10" s="97">
        <v>180615</v>
      </c>
      <c r="N10" s="97">
        <v>172256</v>
      </c>
      <c r="O10" s="97">
        <v>283685</v>
      </c>
      <c r="P10" s="97">
        <v>257547</v>
      </c>
      <c r="Q10" s="89"/>
    </row>
    <row r="11" spans="2:17" x14ac:dyDescent="0.3">
      <c r="B11" s="54" t="s">
        <v>630</v>
      </c>
      <c r="C11" s="96">
        <v>8291</v>
      </c>
      <c r="D11" s="96">
        <v>8415</v>
      </c>
      <c r="E11" s="96">
        <v>9598</v>
      </c>
      <c r="F11" s="96">
        <v>9622</v>
      </c>
      <c r="G11" s="96">
        <v>9352</v>
      </c>
      <c r="H11" s="96">
        <v>9475</v>
      </c>
      <c r="I11" s="96">
        <v>10678</v>
      </c>
      <c r="J11" s="96">
        <v>10281</v>
      </c>
      <c r="K11" s="96">
        <v>8572</v>
      </c>
      <c r="L11" s="96">
        <v>8576</v>
      </c>
      <c r="M11" s="96">
        <v>8754</v>
      </c>
      <c r="N11" s="96">
        <v>8204</v>
      </c>
      <c r="O11" s="96">
        <v>6719</v>
      </c>
      <c r="P11" s="96">
        <v>6898</v>
      </c>
      <c r="Q11" s="89"/>
    </row>
    <row r="12" spans="2:17" x14ac:dyDescent="0.3">
      <c r="B12" s="55" t="s">
        <v>631</v>
      </c>
      <c r="C12" s="97">
        <v>0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89"/>
    </row>
    <row r="13" spans="2:17" x14ac:dyDescent="0.3">
      <c r="B13" s="22" t="s">
        <v>632</v>
      </c>
      <c r="C13" s="94">
        <v>778160</v>
      </c>
      <c r="D13" s="94">
        <v>705602</v>
      </c>
      <c r="E13" s="94">
        <v>733242</v>
      </c>
      <c r="F13" s="94">
        <v>882995</v>
      </c>
      <c r="G13" s="94">
        <v>748858</v>
      </c>
      <c r="H13" s="94">
        <v>855606</v>
      </c>
      <c r="I13" s="94">
        <v>555574</v>
      </c>
      <c r="J13" s="94">
        <v>650108</v>
      </c>
      <c r="K13" s="94">
        <v>802763</v>
      </c>
      <c r="L13" s="94">
        <v>1077088</v>
      </c>
      <c r="M13" s="94">
        <v>813462</v>
      </c>
      <c r="N13" s="94">
        <v>1036901</v>
      </c>
      <c r="O13" s="94">
        <v>1066743</v>
      </c>
      <c r="P13" s="94">
        <v>973452</v>
      </c>
      <c r="Q13" s="89"/>
    </row>
    <row r="14" spans="2:17" x14ac:dyDescent="0.3">
      <c r="B14" s="55" t="s">
        <v>633</v>
      </c>
      <c r="C14" s="97">
        <v>306004</v>
      </c>
      <c r="D14" s="97">
        <v>268092</v>
      </c>
      <c r="E14" s="97">
        <v>289976</v>
      </c>
      <c r="F14" s="97">
        <v>282665</v>
      </c>
      <c r="G14" s="97">
        <v>289912</v>
      </c>
      <c r="H14" s="97">
        <v>289669</v>
      </c>
      <c r="I14" s="97">
        <v>341450</v>
      </c>
      <c r="J14" s="97">
        <v>345998</v>
      </c>
      <c r="K14" s="97">
        <v>354877</v>
      </c>
      <c r="L14" s="97">
        <v>622130</v>
      </c>
      <c r="M14" s="97">
        <v>423844</v>
      </c>
      <c r="N14" s="97">
        <v>414710</v>
      </c>
      <c r="O14" s="97">
        <v>508829</v>
      </c>
      <c r="P14" s="97">
        <v>519403</v>
      </c>
      <c r="Q14" s="89"/>
    </row>
    <row r="15" spans="2:17" s="22" customFormat="1" x14ac:dyDescent="0.3">
      <c r="B15" s="54" t="s">
        <v>634</v>
      </c>
      <c r="C15" s="96">
        <v>452767</v>
      </c>
      <c r="D15" s="96">
        <v>395607</v>
      </c>
      <c r="E15" s="96">
        <v>438462</v>
      </c>
      <c r="F15" s="96">
        <v>549640</v>
      </c>
      <c r="G15" s="96">
        <v>448295</v>
      </c>
      <c r="H15" s="96">
        <v>550805</v>
      </c>
      <c r="I15" s="96">
        <v>120865</v>
      </c>
      <c r="J15" s="96">
        <v>279417</v>
      </c>
      <c r="K15" s="96">
        <v>408730</v>
      </c>
      <c r="L15" s="96">
        <v>361846</v>
      </c>
      <c r="M15" s="96">
        <v>229618</v>
      </c>
      <c r="N15" s="96">
        <v>271781</v>
      </c>
      <c r="O15" s="96">
        <v>366322</v>
      </c>
      <c r="P15" s="96">
        <v>281647</v>
      </c>
      <c r="Q15" s="89"/>
    </row>
    <row r="16" spans="2:17" x14ac:dyDescent="0.3">
      <c r="B16" s="55" t="s">
        <v>635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89"/>
    </row>
    <row r="17" spans="2:17" x14ac:dyDescent="0.3">
      <c r="B17" s="54" t="s">
        <v>636</v>
      </c>
      <c r="C17" s="96">
        <v>19389</v>
      </c>
      <c r="D17" s="96">
        <v>41903</v>
      </c>
      <c r="E17" s="96">
        <v>4804</v>
      </c>
      <c r="F17" s="96">
        <v>50690</v>
      </c>
      <c r="G17" s="96">
        <v>10651</v>
      </c>
      <c r="H17" s="96">
        <v>15132</v>
      </c>
      <c r="I17" s="96">
        <v>93259</v>
      </c>
      <c r="J17" s="96">
        <v>24693</v>
      </c>
      <c r="K17" s="96">
        <v>39156</v>
      </c>
      <c r="L17" s="96">
        <v>93112</v>
      </c>
      <c r="M17" s="96">
        <v>160000</v>
      </c>
      <c r="N17" s="96">
        <v>350410</v>
      </c>
      <c r="O17" s="96">
        <v>191592</v>
      </c>
      <c r="P17" s="96">
        <v>172402</v>
      </c>
      <c r="Q17" s="89"/>
    </row>
    <row r="18" spans="2:17" x14ac:dyDescent="0.3">
      <c r="B18" s="49" t="s">
        <v>637</v>
      </c>
      <c r="C18" s="95">
        <v>124218</v>
      </c>
      <c r="D18" s="95">
        <v>125764</v>
      </c>
      <c r="E18" s="95">
        <v>137817</v>
      </c>
      <c r="F18" s="95">
        <v>159668</v>
      </c>
      <c r="G18" s="95">
        <v>145014</v>
      </c>
      <c r="H18" s="95">
        <v>180250</v>
      </c>
      <c r="I18" s="95">
        <v>153133</v>
      </c>
      <c r="J18" s="95">
        <v>172099</v>
      </c>
      <c r="K18" s="95">
        <v>171888</v>
      </c>
      <c r="L18" s="95">
        <v>-62009</v>
      </c>
      <c r="M18" s="95">
        <v>25831</v>
      </c>
      <c r="N18" s="95">
        <v>7687</v>
      </c>
      <c r="O18" s="95">
        <v>23161</v>
      </c>
      <c r="P18" s="95">
        <v>22019</v>
      </c>
      <c r="Q18" s="89"/>
    </row>
    <row r="19" spans="2:17" x14ac:dyDescent="0.3">
      <c r="B19" s="22" t="s">
        <v>638</v>
      </c>
      <c r="C19" s="94">
        <v>-562931</v>
      </c>
      <c r="D19" s="94">
        <v>-588389</v>
      </c>
      <c r="E19" s="94">
        <v>-633110</v>
      </c>
      <c r="F19" s="94">
        <v>-778866</v>
      </c>
      <c r="G19" s="94">
        <v>-702859</v>
      </c>
      <c r="H19" s="94">
        <v>-735093</v>
      </c>
      <c r="I19" s="94">
        <v>-633306</v>
      </c>
      <c r="J19" s="94">
        <v>-578466</v>
      </c>
      <c r="K19" s="94">
        <v>-661695</v>
      </c>
      <c r="L19" s="94">
        <v>-667059</v>
      </c>
      <c r="M19" s="94">
        <v>-634209</v>
      </c>
      <c r="N19" s="94">
        <v>-640195</v>
      </c>
      <c r="O19" s="94">
        <v>-657911</v>
      </c>
      <c r="P19" s="94">
        <v>-658178</v>
      </c>
      <c r="Q19" s="89"/>
    </row>
    <row r="20" spans="2:17" x14ac:dyDescent="0.3">
      <c r="B20" s="49" t="s">
        <v>639</v>
      </c>
      <c r="C20" s="95">
        <v>-1009343</v>
      </c>
      <c r="D20" s="95">
        <v>-783168</v>
      </c>
      <c r="E20" s="95">
        <v>2471806</v>
      </c>
      <c r="F20" s="95">
        <v>-1073594</v>
      </c>
      <c r="G20" s="95">
        <v>-1943795</v>
      </c>
      <c r="H20" s="95">
        <v>-1400882</v>
      </c>
      <c r="I20" s="95">
        <v>-1807013</v>
      </c>
      <c r="J20" s="95">
        <v>-1730215</v>
      </c>
      <c r="K20" s="95">
        <v>-1169684</v>
      </c>
      <c r="L20" s="95">
        <v>-1341716</v>
      </c>
      <c r="M20" s="95">
        <v>-1312138</v>
      </c>
      <c r="N20" s="95">
        <v>-2112917</v>
      </c>
      <c r="O20" s="95">
        <v>-1402589</v>
      </c>
      <c r="P20" s="95">
        <v>-1284897</v>
      </c>
      <c r="Q20" s="89"/>
    </row>
    <row r="21" spans="2:17" x14ac:dyDescent="0.3">
      <c r="B21" s="54" t="s">
        <v>640</v>
      </c>
      <c r="C21" s="96">
        <v>-352434</v>
      </c>
      <c r="D21" s="96">
        <v>-306262</v>
      </c>
      <c r="E21" s="96">
        <v>-291877</v>
      </c>
      <c r="F21" s="96">
        <v>-367562</v>
      </c>
      <c r="G21" s="96">
        <v>-283866</v>
      </c>
      <c r="H21" s="96">
        <v>-337856</v>
      </c>
      <c r="I21" s="96">
        <v>-331961</v>
      </c>
      <c r="J21" s="96">
        <v>-789909</v>
      </c>
      <c r="K21" s="96">
        <v>-270686</v>
      </c>
      <c r="L21" s="96">
        <v>-448586</v>
      </c>
      <c r="M21" s="96">
        <v>-232455</v>
      </c>
      <c r="N21" s="96">
        <v>-275955</v>
      </c>
      <c r="O21" s="96">
        <v>-218524</v>
      </c>
      <c r="P21" s="96">
        <v>-203801</v>
      </c>
      <c r="Q21" s="89"/>
    </row>
    <row r="22" spans="2:17" x14ac:dyDescent="0.3">
      <c r="B22" s="55" t="s">
        <v>641</v>
      </c>
      <c r="C22" s="97">
        <v>-14025</v>
      </c>
      <c r="D22" s="97">
        <v>-13515</v>
      </c>
      <c r="E22" s="97">
        <v>-12369</v>
      </c>
      <c r="F22" s="97">
        <v>-42411</v>
      </c>
      <c r="G22" s="97">
        <v>-12559</v>
      </c>
      <c r="H22" s="97">
        <v>-16795</v>
      </c>
      <c r="I22" s="97">
        <v>-22742</v>
      </c>
      <c r="J22" s="97">
        <v>-28745</v>
      </c>
      <c r="K22" s="97">
        <v>-13635</v>
      </c>
      <c r="L22" s="97">
        <v>-28808</v>
      </c>
      <c r="M22" s="97">
        <v>-16872</v>
      </c>
      <c r="N22" s="97">
        <v>-45438</v>
      </c>
      <c r="O22" s="97">
        <v>-12688</v>
      </c>
      <c r="P22" s="97">
        <v>-21038</v>
      </c>
      <c r="Q22" s="89"/>
    </row>
    <row r="23" spans="2:17" x14ac:dyDescent="0.3">
      <c r="B23" s="59" t="s">
        <v>642</v>
      </c>
      <c r="C23" s="96">
        <v>-72990</v>
      </c>
      <c r="D23" s="96">
        <v>-81978</v>
      </c>
      <c r="E23" s="96">
        <v>-80706</v>
      </c>
      <c r="F23" s="96">
        <v>-62301</v>
      </c>
      <c r="G23" s="96">
        <v>-78969</v>
      </c>
      <c r="H23" s="96">
        <v>-57726</v>
      </c>
      <c r="I23" s="96">
        <v>-103639</v>
      </c>
      <c r="J23" s="96">
        <v>-202189</v>
      </c>
      <c r="K23" s="96">
        <v>-106800</v>
      </c>
      <c r="L23" s="96">
        <v>-112771</v>
      </c>
      <c r="M23" s="96">
        <v>-132739</v>
      </c>
      <c r="N23" s="96">
        <v>-110747</v>
      </c>
      <c r="O23" s="96">
        <v>-92134</v>
      </c>
      <c r="P23" s="96">
        <v>-73178</v>
      </c>
      <c r="Q23" s="89"/>
    </row>
    <row r="24" spans="2:17" x14ac:dyDescent="0.3">
      <c r="B24" s="55" t="s">
        <v>643</v>
      </c>
      <c r="C24" s="97">
        <v>-34227</v>
      </c>
      <c r="D24" s="97">
        <v>-39453</v>
      </c>
      <c r="E24" s="97">
        <v>2761409</v>
      </c>
      <c r="F24" s="97">
        <v>27229</v>
      </c>
      <c r="G24" s="97">
        <v>-48375</v>
      </c>
      <c r="H24" s="97">
        <v>-50677</v>
      </c>
      <c r="I24" s="97">
        <v>-78684</v>
      </c>
      <c r="J24" s="97">
        <v>-66527</v>
      </c>
      <c r="K24" s="97">
        <v>-43919</v>
      </c>
      <c r="L24" s="97">
        <v>-51640</v>
      </c>
      <c r="M24" s="97">
        <v>-54836</v>
      </c>
      <c r="N24" s="97">
        <v>-50301</v>
      </c>
      <c r="O24" s="97">
        <v>-51608</v>
      </c>
      <c r="P24" s="97">
        <v>-55328</v>
      </c>
      <c r="Q24" s="89"/>
    </row>
    <row r="25" spans="2:17" x14ac:dyDescent="0.3">
      <c r="B25" s="54" t="s">
        <v>644</v>
      </c>
      <c r="C25" s="96">
        <v>-187200</v>
      </c>
      <c r="D25" s="96">
        <v>-188420</v>
      </c>
      <c r="E25" s="96">
        <v>-207464</v>
      </c>
      <c r="F25" s="96">
        <v>-210653</v>
      </c>
      <c r="G25" s="96">
        <v>-194607</v>
      </c>
      <c r="H25" s="96">
        <v>-228979</v>
      </c>
      <c r="I25" s="96">
        <v>-242759</v>
      </c>
      <c r="J25" s="96">
        <v>-166532</v>
      </c>
      <c r="K25" s="96">
        <v>-222022</v>
      </c>
      <c r="L25" s="96">
        <v>-225569</v>
      </c>
      <c r="M25" s="96">
        <v>-248275</v>
      </c>
      <c r="N25" s="96">
        <v>-244550</v>
      </c>
      <c r="O25" s="96">
        <v>-248017</v>
      </c>
      <c r="P25" s="96">
        <v>-255982</v>
      </c>
      <c r="Q25" s="89"/>
    </row>
    <row r="26" spans="2:17" s="22" customFormat="1" x14ac:dyDescent="0.3">
      <c r="B26" s="55" t="s">
        <v>645</v>
      </c>
      <c r="C26" s="97">
        <v>-273511</v>
      </c>
      <c r="D26" s="97">
        <v>-319019</v>
      </c>
      <c r="E26" s="97">
        <v>-310738</v>
      </c>
      <c r="F26" s="97">
        <v>137080</v>
      </c>
      <c r="G26" s="97">
        <v>-315223</v>
      </c>
      <c r="H26" s="97">
        <v>-323281</v>
      </c>
      <c r="I26" s="97">
        <v>-310223</v>
      </c>
      <c r="J26" s="97">
        <v>-331186</v>
      </c>
      <c r="K26" s="97">
        <v>-311051</v>
      </c>
      <c r="L26" s="97">
        <v>-364297</v>
      </c>
      <c r="M26" s="97">
        <v>-360025</v>
      </c>
      <c r="N26" s="97">
        <v>-417155</v>
      </c>
      <c r="O26" s="97">
        <v>-447158</v>
      </c>
      <c r="P26" s="97">
        <v>-425117</v>
      </c>
      <c r="Q26" s="89"/>
    </row>
    <row r="27" spans="2:17" x14ac:dyDescent="0.3">
      <c r="B27" s="54" t="s">
        <v>646</v>
      </c>
      <c r="C27" s="96">
        <v>-19306</v>
      </c>
      <c r="D27" s="96">
        <v>-41710</v>
      </c>
      <c r="E27" s="96">
        <v>-40646</v>
      </c>
      <c r="F27" s="96">
        <v>-64728</v>
      </c>
      <c r="G27" s="96">
        <v>-10609</v>
      </c>
      <c r="H27" s="96">
        <v>-15070</v>
      </c>
      <c r="I27" s="96">
        <v>-25911</v>
      </c>
      <c r="J27" s="96">
        <v>-65069</v>
      </c>
      <c r="K27" s="96">
        <v>-38991</v>
      </c>
      <c r="L27" s="96">
        <v>-92735</v>
      </c>
      <c r="M27" s="96">
        <v>-181360</v>
      </c>
      <c r="N27" s="96">
        <v>-349028</v>
      </c>
      <c r="O27" s="96">
        <v>-190848</v>
      </c>
      <c r="P27" s="96">
        <v>-171710</v>
      </c>
      <c r="Q27" s="89"/>
    </row>
    <row r="28" spans="2:17" x14ac:dyDescent="0.3">
      <c r="B28" s="55" t="s">
        <v>647</v>
      </c>
      <c r="C28" s="97">
        <v>33322</v>
      </c>
      <c r="D28" s="97">
        <v>266286</v>
      </c>
      <c r="E28" s="97">
        <v>400371</v>
      </c>
      <c r="F28" s="97">
        <v>-334090</v>
      </c>
      <c r="G28" s="97">
        <v>-957000</v>
      </c>
      <c r="H28" s="97">
        <v>-317707</v>
      </c>
      <c r="I28" s="97">
        <v>-620407</v>
      </c>
      <c r="J28" s="97">
        <v>24538</v>
      </c>
      <c r="K28" s="97">
        <v>-69661</v>
      </c>
      <c r="L28" s="97">
        <v>32983</v>
      </c>
      <c r="M28" s="97">
        <v>-60584</v>
      </c>
      <c r="N28" s="97">
        <v>-657389</v>
      </c>
      <c r="O28" s="97">
        <v>-96535</v>
      </c>
      <c r="P28" s="97">
        <v>-44469</v>
      </c>
      <c r="Q28" s="89"/>
    </row>
    <row r="29" spans="2:17" x14ac:dyDescent="0.3">
      <c r="B29" s="54" t="s">
        <v>648</v>
      </c>
      <c r="C29" s="96">
        <v>0</v>
      </c>
      <c r="D29" s="96">
        <v>0</v>
      </c>
      <c r="E29" s="96">
        <v>312819</v>
      </c>
      <c r="F29" s="96">
        <v>0</v>
      </c>
      <c r="G29" s="96">
        <v>0</v>
      </c>
      <c r="H29" s="96">
        <v>0</v>
      </c>
      <c r="I29" s="96">
        <v>21890</v>
      </c>
      <c r="J29" s="96">
        <v>0</v>
      </c>
      <c r="K29" s="96">
        <v>0</v>
      </c>
      <c r="L29" s="96">
        <v>0</v>
      </c>
      <c r="M29" s="96">
        <v>-350</v>
      </c>
      <c r="N29" s="96">
        <v>0</v>
      </c>
      <c r="O29" s="96">
        <v>0</v>
      </c>
      <c r="P29" s="96">
        <v>0</v>
      </c>
      <c r="Q29" s="89"/>
    </row>
    <row r="30" spans="2:17" s="22" customFormat="1" x14ac:dyDescent="0.3">
      <c r="B30" s="55" t="s">
        <v>649</v>
      </c>
      <c r="C30" s="97">
        <v>-88972</v>
      </c>
      <c r="D30" s="97">
        <v>-59097</v>
      </c>
      <c r="E30" s="97">
        <v>-58993</v>
      </c>
      <c r="F30" s="97">
        <v>-156158</v>
      </c>
      <c r="G30" s="97">
        <v>-42587</v>
      </c>
      <c r="H30" s="97">
        <v>-52791</v>
      </c>
      <c r="I30" s="97">
        <v>-92577</v>
      </c>
      <c r="J30" s="97">
        <v>-104596</v>
      </c>
      <c r="K30" s="97">
        <v>-92919</v>
      </c>
      <c r="L30" s="97">
        <v>-50293</v>
      </c>
      <c r="M30" s="97">
        <v>-24642</v>
      </c>
      <c r="N30" s="97">
        <v>37646</v>
      </c>
      <c r="O30" s="97">
        <v>-45077</v>
      </c>
      <c r="P30" s="97">
        <v>-34274</v>
      </c>
      <c r="Q30" s="89"/>
    </row>
    <row r="31" spans="2:17" s="22" customFormat="1" x14ac:dyDescent="0.3">
      <c r="B31" s="22" t="s">
        <v>650</v>
      </c>
      <c r="C31" s="94">
        <v>12767</v>
      </c>
      <c r="D31" s="94">
        <v>-3149</v>
      </c>
      <c r="E31" s="94">
        <v>25654</v>
      </c>
      <c r="F31" s="94">
        <v>-6937</v>
      </c>
      <c r="G31" s="94">
        <v>-5719</v>
      </c>
      <c r="H31" s="94">
        <v>-9227</v>
      </c>
      <c r="I31" s="94">
        <v>-28157</v>
      </c>
      <c r="J31" s="94">
        <v>-13468</v>
      </c>
      <c r="K31" s="94">
        <v>-18893</v>
      </c>
      <c r="L31" s="94">
        <v>-17056</v>
      </c>
      <c r="M31" s="94">
        <v>-67410</v>
      </c>
      <c r="N31" s="94">
        <v>-82572</v>
      </c>
      <c r="O31" s="94">
        <v>-98264</v>
      </c>
      <c r="P31" s="94">
        <v>-5201</v>
      </c>
      <c r="Q31" s="89"/>
    </row>
    <row r="32" spans="2:17" x14ac:dyDescent="0.3">
      <c r="B32" s="49" t="s">
        <v>651</v>
      </c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1619295</v>
      </c>
      <c r="I32" s="95">
        <v>25643</v>
      </c>
      <c r="J32" s="95">
        <v>277216</v>
      </c>
      <c r="K32" s="95">
        <v>0</v>
      </c>
      <c r="L32" s="95">
        <v>974</v>
      </c>
      <c r="M32" s="95">
        <v>534933</v>
      </c>
      <c r="N32" s="95">
        <v>3044</v>
      </c>
      <c r="O32" s="95">
        <v>0</v>
      </c>
      <c r="P32" s="95">
        <v>0</v>
      </c>
      <c r="Q32" s="89"/>
    </row>
    <row r="33" spans="2:17" x14ac:dyDescent="0.3">
      <c r="B33" s="22" t="s">
        <v>652</v>
      </c>
      <c r="C33" s="94">
        <v>1424598</v>
      </c>
      <c r="D33" s="94">
        <v>1797800</v>
      </c>
      <c r="E33" s="94">
        <v>5184799</v>
      </c>
      <c r="F33" s="94">
        <v>1845180</v>
      </c>
      <c r="G33" s="94">
        <v>561240</v>
      </c>
      <c r="H33" s="94">
        <v>2906100</v>
      </c>
      <c r="I33" s="94">
        <v>587570</v>
      </c>
      <c r="J33" s="94">
        <v>1120654</v>
      </c>
      <c r="K33" s="94">
        <v>1614148</v>
      </c>
      <c r="L33" s="94">
        <v>1447045</v>
      </c>
      <c r="M33" s="94">
        <v>1730815</v>
      </c>
      <c r="N33" s="94">
        <v>592501</v>
      </c>
      <c r="O33" s="94">
        <v>836283</v>
      </c>
      <c r="P33" s="94">
        <v>841218</v>
      </c>
      <c r="Q33" s="89"/>
    </row>
    <row r="34" spans="2:17" s="22" customFormat="1" x14ac:dyDescent="0.3">
      <c r="B34" s="48" t="s">
        <v>653</v>
      </c>
      <c r="C34" s="97">
        <v>-140476</v>
      </c>
      <c r="D34" s="97">
        <v>-142279</v>
      </c>
      <c r="E34" s="97">
        <v>-120773</v>
      </c>
      <c r="F34" s="97">
        <v>-319531</v>
      </c>
      <c r="G34" s="97">
        <v>-307594</v>
      </c>
      <c r="H34" s="97">
        <v>-302648</v>
      </c>
      <c r="I34" s="97">
        <v>-366347</v>
      </c>
      <c r="J34" s="97">
        <v>-370077</v>
      </c>
      <c r="K34" s="97">
        <v>-369245</v>
      </c>
      <c r="L34" s="97">
        <v>-369946</v>
      </c>
      <c r="M34" s="97">
        <v>-366882</v>
      </c>
      <c r="N34" s="97">
        <v>-364039</v>
      </c>
      <c r="O34" s="97">
        <v>-350039</v>
      </c>
      <c r="P34" s="97">
        <v>-349181</v>
      </c>
      <c r="Q34" s="89"/>
    </row>
    <row r="35" spans="2:17" s="22" customFormat="1" x14ac:dyDescent="0.3">
      <c r="B35" s="22" t="s">
        <v>654</v>
      </c>
      <c r="C35" s="94">
        <v>63605</v>
      </c>
      <c r="D35" s="94">
        <v>124902</v>
      </c>
      <c r="E35" s="94">
        <v>131969</v>
      </c>
      <c r="F35" s="94">
        <v>23276</v>
      </c>
      <c r="G35" s="94">
        <v>-200427</v>
      </c>
      <c r="H35" s="94">
        <v>-475650</v>
      </c>
      <c r="I35" s="94">
        <v>-739243</v>
      </c>
      <c r="J35" s="94">
        <v>-427356</v>
      </c>
      <c r="K35" s="94">
        <v>-935502</v>
      </c>
      <c r="L35" s="94">
        <v>-891590</v>
      </c>
      <c r="M35" s="94">
        <v>-693105</v>
      </c>
      <c r="N35" s="94">
        <v>-666727</v>
      </c>
      <c r="O35" s="94">
        <v>-803745</v>
      </c>
      <c r="P35" s="94">
        <v>-801419</v>
      </c>
      <c r="Q35" s="89"/>
    </row>
    <row r="36" spans="2:17" x14ac:dyDescent="0.3">
      <c r="B36" s="49" t="s">
        <v>655</v>
      </c>
      <c r="C36" s="95">
        <v>1347727</v>
      </c>
      <c r="D36" s="95">
        <v>1780423</v>
      </c>
      <c r="E36" s="95">
        <v>5195995</v>
      </c>
      <c r="F36" s="95">
        <v>1548925</v>
      </c>
      <c r="G36" s="95">
        <v>53219</v>
      </c>
      <c r="H36" s="95">
        <v>2127802</v>
      </c>
      <c r="I36" s="95">
        <v>-518020</v>
      </c>
      <c r="J36" s="95">
        <v>323221</v>
      </c>
      <c r="K36" s="95">
        <v>309401</v>
      </c>
      <c r="L36" s="95">
        <v>185509</v>
      </c>
      <c r="M36" s="95">
        <v>670828</v>
      </c>
      <c r="N36" s="95">
        <v>-438265</v>
      </c>
      <c r="O36" s="95">
        <v>-317501</v>
      </c>
      <c r="P36" s="95">
        <v>-309382</v>
      </c>
      <c r="Q36" s="89"/>
    </row>
    <row r="37" spans="2:17" x14ac:dyDescent="0.3">
      <c r="B37" s="19" t="s">
        <v>656</v>
      </c>
      <c r="C37" s="96">
        <v>-132687</v>
      </c>
      <c r="D37" s="96">
        <v>-371681</v>
      </c>
      <c r="E37" s="96">
        <v>-240194</v>
      </c>
      <c r="F37" s="96">
        <v>-276653</v>
      </c>
      <c r="G37" s="96">
        <v>-236837</v>
      </c>
      <c r="H37" s="96">
        <v>-641699</v>
      </c>
      <c r="I37" s="96">
        <v>-105690</v>
      </c>
      <c r="J37" s="96">
        <v>166992</v>
      </c>
      <c r="K37" s="96">
        <v>-113992</v>
      </c>
      <c r="L37" s="96">
        <v>-88906</v>
      </c>
      <c r="M37" s="96">
        <v>-257056</v>
      </c>
      <c r="N37" s="96">
        <v>-26</v>
      </c>
      <c r="O37" s="96">
        <v>-91215</v>
      </c>
      <c r="P37" s="96">
        <v>-63864</v>
      </c>
      <c r="Q37" s="89"/>
    </row>
    <row r="38" spans="2:17" x14ac:dyDescent="0.3">
      <c r="B38" s="48" t="s">
        <v>657</v>
      </c>
      <c r="C38" s="97">
        <v>-322065</v>
      </c>
      <c r="D38" s="97">
        <v>-281745</v>
      </c>
      <c r="E38" s="97">
        <v>-1244549</v>
      </c>
      <c r="F38" s="97">
        <v>-293265</v>
      </c>
      <c r="G38" s="97">
        <v>218159</v>
      </c>
      <c r="H38" s="97">
        <v>-80902</v>
      </c>
      <c r="I38" s="97">
        <v>270056</v>
      </c>
      <c r="J38" s="97">
        <v>457175</v>
      </c>
      <c r="K38" s="97">
        <v>6191</v>
      </c>
      <c r="L38" s="97">
        <v>11596</v>
      </c>
      <c r="M38" s="97">
        <v>18105</v>
      </c>
      <c r="N38" s="97">
        <v>240355</v>
      </c>
      <c r="O38" s="97">
        <v>113562</v>
      </c>
      <c r="P38" s="97">
        <v>125066</v>
      </c>
      <c r="Q38" s="89"/>
    </row>
    <row r="39" spans="2:17" x14ac:dyDescent="0.3">
      <c r="B39" s="19" t="s">
        <v>658</v>
      </c>
      <c r="C39" s="96">
        <v>59116</v>
      </c>
      <c r="D39" s="96">
        <v>221282</v>
      </c>
      <c r="E39" s="96">
        <v>222786</v>
      </c>
      <c r="F39" s="96">
        <v>229402</v>
      </c>
      <c r="G39" s="96">
        <v>14769</v>
      </c>
      <c r="H39" s="96">
        <v>79499</v>
      </c>
      <c r="I39" s="96">
        <v>-26635</v>
      </c>
      <c r="J39" s="96">
        <v>-14462</v>
      </c>
      <c r="K39" s="96">
        <v>49735</v>
      </c>
      <c r="L39" s="96">
        <v>36166</v>
      </c>
      <c r="M39" s="96">
        <v>46925</v>
      </c>
      <c r="N39" s="96">
        <v>-20491</v>
      </c>
      <c r="O39" s="96">
        <v>0</v>
      </c>
      <c r="P39" s="96">
        <v>0</v>
      </c>
      <c r="Q39" s="89"/>
    </row>
    <row r="40" spans="2:17" x14ac:dyDescent="0.3">
      <c r="B40" s="49" t="s">
        <v>659</v>
      </c>
      <c r="C40" s="95">
        <v>952091</v>
      </c>
      <c r="D40" s="95">
        <v>1348279</v>
      </c>
      <c r="E40" s="95">
        <v>3934038</v>
      </c>
      <c r="F40" s="95">
        <v>1208409</v>
      </c>
      <c r="G40" s="95">
        <v>49310</v>
      </c>
      <c r="H40" s="95">
        <v>1484700</v>
      </c>
      <c r="I40" s="95">
        <v>-380289</v>
      </c>
      <c r="J40" s="95">
        <v>932926</v>
      </c>
      <c r="K40" s="95">
        <v>251335</v>
      </c>
      <c r="L40" s="95">
        <v>144365</v>
      </c>
      <c r="M40" s="95">
        <v>478802</v>
      </c>
      <c r="N40" s="95">
        <v>-218427</v>
      </c>
      <c r="O40" s="95">
        <v>-295154</v>
      </c>
      <c r="P40" s="95">
        <v>-248180</v>
      </c>
      <c r="Q40" s="89"/>
    </row>
    <row r="41" spans="2:17" x14ac:dyDescent="0.3">
      <c r="B41" s="22" t="s">
        <v>660</v>
      </c>
      <c r="C41" s="94">
        <v>0</v>
      </c>
      <c r="D41" s="94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94">
        <v>0</v>
      </c>
      <c r="P41" s="94">
        <v>0</v>
      </c>
      <c r="Q41" s="89"/>
    </row>
    <row r="42" spans="2:17" x14ac:dyDescent="0.3">
      <c r="B42" s="49" t="s">
        <v>661</v>
      </c>
      <c r="C42" s="95">
        <v>952091</v>
      </c>
      <c r="D42" s="95">
        <v>1348279</v>
      </c>
      <c r="E42" s="95">
        <v>3934038</v>
      </c>
      <c r="F42" s="95">
        <v>1208409</v>
      </c>
      <c r="G42" s="95">
        <v>49310</v>
      </c>
      <c r="H42" s="95">
        <v>1484700</v>
      </c>
      <c r="I42" s="95">
        <v>-380289</v>
      </c>
      <c r="J42" s="95">
        <v>932926</v>
      </c>
      <c r="K42" s="95">
        <v>251335</v>
      </c>
      <c r="L42" s="95">
        <v>144365</v>
      </c>
      <c r="M42" s="95">
        <v>478802</v>
      </c>
      <c r="N42" s="95">
        <v>-218427</v>
      </c>
      <c r="O42" s="95">
        <v>-295154</v>
      </c>
      <c r="P42" s="95">
        <v>-248180</v>
      </c>
      <c r="Q42" s="89"/>
    </row>
    <row r="43" spans="2:17" x14ac:dyDescent="0.3"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P43" s="89"/>
      <c r="Q43" s="89"/>
    </row>
    <row r="44" spans="2:17" x14ac:dyDescent="0.3"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P44" s="89"/>
      <c r="Q44" s="89"/>
    </row>
    <row r="45" spans="2:17" x14ac:dyDescent="0.3">
      <c r="B45" s="80" t="s">
        <v>675</v>
      </c>
      <c r="C45" s="33"/>
      <c r="D45" s="33"/>
      <c r="E45" s="33"/>
      <c r="G45" s="33"/>
      <c r="H45" s="33"/>
      <c r="I45" s="33"/>
      <c r="J45" s="33"/>
      <c r="K45" s="33"/>
      <c r="L45" s="33"/>
      <c r="M45" s="33"/>
      <c r="N45" s="33"/>
      <c r="P45" s="89"/>
      <c r="Q45" s="89"/>
    </row>
    <row r="46" spans="2:17" x14ac:dyDescent="0.3">
      <c r="B46" s="24" t="s">
        <v>679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P46" s="89"/>
      <c r="Q46" s="89"/>
    </row>
    <row r="47" spans="2:17" x14ac:dyDescent="0.3">
      <c r="B47" s="24" t="s">
        <v>676</v>
      </c>
      <c r="P47" s="89"/>
      <c r="Q47" s="89"/>
    </row>
    <row r="48" spans="2:17" x14ac:dyDescent="0.3">
      <c r="P48" s="89"/>
      <c r="Q48" s="89"/>
    </row>
    <row r="49" spans="16:17" x14ac:dyDescent="0.3">
      <c r="P49" s="89"/>
      <c r="Q49" s="89"/>
    </row>
    <row r="50" spans="16:17" x14ac:dyDescent="0.3">
      <c r="P50" s="89"/>
      <c r="Q50" s="89"/>
    </row>
    <row r="51" spans="16:17" x14ac:dyDescent="0.3">
      <c r="P51" s="89"/>
      <c r="Q51" s="89"/>
    </row>
    <row r="52" spans="16:17" x14ac:dyDescent="0.3">
      <c r="P52" s="89"/>
      <c r="Q52" s="89"/>
    </row>
    <row r="53" spans="16:17" x14ac:dyDescent="0.3">
      <c r="P53" s="89"/>
      <c r="Q53" s="89"/>
    </row>
    <row r="54" spans="16:17" x14ac:dyDescent="0.3">
      <c r="P54" s="89"/>
      <c r="Q54" s="89"/>
    </row>
    <row r="55" spans="16:17" x14ac:dyDescent="0.3">
      <c r="P55" s="89"/>
      <c r="Q55" s="89"/>
    </row>
    <row r="56" spans="16:17" x14ac:dyDescent="0.3">
      <c r="P56" s="89"/>
      <c r="Q56" s="89"/>
    </row>
    <row r="57" spans="16:17" x14ac:dyDescent="0.3">
      <c r="P57" s="89"/>
      <c r="Q57" s="89"/>
    </row>
    <row r="58" spans="16:17" x14ac:dyDescent="0.3">
      <c r="P58" s="89"/>
      <c r="Q58" s="89"/>
    </row>
    <row r="59" spans="16:17" x14ac:dyDescent="0.3">
      <c r="P59" s="89"/>
      <c r="Q59" s="89"/>
    </row>
    <row r="60" spans="16:17" x14ac:dyDescent="0.3">
      <c r="P60" s="89"/>
      <c r="Q60" s="89"/>
    </row>
    <row r="61" spans="16:17" x14ac:dyDescent="0.3">
      <c r="P61" s="89"/>
      <c r="Q61" s="89"/>
    </row>
    <row r="62" spans="16:17" x14ac:dyDescent="0.3">
      <c r="P62" s="89"/>
      <c r="Q62" s="89"/>
    </row>
    <row r="63" spans="16:17" x14ac:dyDescent="0.3">
      <c r="P63" s="89"/>
      <c r="Q63" s="89"/>
    </row>
    <row r="64" spans="16:17" x14ac:dyDescent="0.3">
      <c r="P64" s="89"/>
      <c r="Q64" s="89"/>
    </row>
    <row r="65" spans="16:17" x14ac:dyDescent="0.3">
      <c r="P65" s="89"/>
      <c r="Q65" s="89"/>
    </row>
    <row r="66" spans="16:17" x14ac:dyDescent="0.3">
      <c r="P66" s="89"/>
      <c r="Q66" s="89"/>
    </row>
    <row r="67" spans="16:17" x14ac:dyDescent="0.3">
      <c r="P67" s="89"/>
      <c r="Q67" s="89"/>
    </row>
    <row r="68" spans="16:17" x14ac:dyDescent="0.3">
      <c r="P68" s="89"/>
      <c r="Q68" s="89"/>
    </row>
    <row r="69" spans="16:17" x14ac:dyDescent="0.3">
      <c r="P69" s="89"/>
      <c r="Q69" s="89"/>
    </row>
    <row r="70" spans="16:17" x14ac:dyDescent="0.3">
      <c r="P70" s="89"/>
      <c r="Q70" s="89"/>
    </row>
    <row r="71" spans="16:17" x14ac:dyDescent="0.3">
      <c r="P71" s="89"/>
      <c r="Q71" s="89"/>
    </row>
    <row r="72" spans="16:17" x14ac:dyDescent="0.3">
      <c r="P72" s="89"/>
      <c r="Q72" s="89"/>
    </row>
    <row r="73" spans="16:17" x14ac:dyDescent="0.3">
      <c r="P73" s="89"/>
      <c r="Q73" s="89"/>
    </row>
    <row r="74" spans="16:17" x14ac:dyDescent="0.3">
      <c r="P74" s="89"/>
      <c r="Q74" s="89"/>
    </row>
    <row r="75" spans="16:17" x14ac:dyDescent="0.3">
      <c r="P75" s="89"/>
      <c r="Q75" s="89"/>
    </row>
    <row r="76" spans="16:17" x14ac:dyDescent="0.3">
      <c r="P76" s="89"/>
      <c r="Q76" s="89"/>
    </row>
    <row r="77" spans="16:17" x14ac:dyDescent="0.3">
      <c r="P77" s="89"/>
      <c r="Q77" s="89"/>
    </row>
    <row r="78" spans="16:17" x14ac:dyDescent="0.3">
      <c r="P78" s="89"/>
      <c r="Q78" s="89"/>
    </row>
    <row r="79" spans="16:17" x14ac:dyDescent="0.3">
      <c r="P79" s="89"/>
      <c r="Q79" s="89"/>
    </row>
    <row r="80" spans="16:17" x14ac:dyDescent="0.3">
      <c r="P80" s="89"/>
      <c r="Q80" s="89"/>
    </row>
    <row r="81" spans="16:17" x14ac:dyDescent="0.3">
      <c r="P81" s="89"/>
      <c r="Q81" s="89"/>
    </row>
    <row r="82" spans="16:17" x14ac:dyDescent="0.3">
      <c r="P82" s="89"/>
      <c r="Q82" s="89"/>
    </row>
    <row r="83" spans="16:17" x14ac:dyDescent="0.3">
      <c r="P83" s="89"/>
      <c r="Q83" s="89"/>
    </row>
    <row r="84" spans="16:17" x14ac:dyDescent="0.3">
      <c r="P84" s="89"/>
      <c r="Q84" s="89"/>
    </row>
    <row r="85" spans="16:17" x14ac:dyDescent="0.3">
      <c r="P85" s="89"/>
      <c r="Q85" s="89"/>
    </row>
    <row r="86" spans="16:17" x14ac:dyDescent="0.3">
      <c r="P86" s="89"/>
      <c r="Q86" s="89"/>
    </row>
    <row r="87" spans="16:17" x14ac:dyDescent="0.3">
      <c r="P87" s="89"/>
      <c r="Q87" s="89"/>
    </row>
    <row r="88" spans="16:17" x14ac:dyDescent="0.3">
      <c r="P88" s="89"/>
      <c r="Q88" s="89"/>
    </row>
    <row r="89" spans="16:17" x14ac:dyDescent="0.3">
      <c r="P89" s="89"/>
      <c r="Q89" s="89"/>
    </row>
    <row r="90" spans="16:17" x14ac:dyDescent="0.3">
      <c r="P90" s="89"/>
      <c r="Q90" s="89"/>
    </row>
    <row r="91" spans="16:17" x14ac:dyDescent="0.3">
      <c r="P91" s="89"/>
      <c r="Q91" s="89"/>
    </row>
    <row r="92" spans="16:17" x14ac:dyDescent="0.3">
      <c r="P92" s="89"/>
      <c r="Q92" s="89"/>
    </row>
    <row r="93" spans="16:17" x14ac:dyDescent="0.3">
      <c r="P93" s="89"/>
      <c r="Q93" s="89"/>
    </row>
    <row r="94" spans="16:17" x14ac:dyDescent="0.3">
      <c r="P94" s="89"/>
      <c r="Q94" s="89"/>
    </row>
    <row r="95" spans="16:17" x14ac:dyDescent="0.3">
      <c r="P95" s="89"/>
      <c r="Q95" s="89"/>
    </row>
    <row r="96" spans="16:17" x14ac:dyDescent="0.3">
      <c r="P96" s="89"/>
      <c r="Q96" s="89"/>
    </row>
    <row r="97" spans="16:17" x14ac:dyDescent="0.3">
      <c r="P97" s="89"/>
      <c r="Q97" s="89"/>
    </row>
    <row r="98" spans="16:17" x14ac:dyDescent="0.3">
      <c r="P98" s="89"/>
      <c r="Q98" s="89"/>
    </row>
    <row r="99" spans="16:17" x14ac:dyDescent="0.3">
      <c r="P99" s="89"/>
      <c r="Q99" s="89"/>
    </row>
    <row r="100" spans="16:17" x14ac:dyDescent="0.3">
      <c r="P100" s="89"/>
      <c r="Q100" s="89"/>
    </row>
    <row r="101" spans="16:17" x14ac:dyDescent="0.3">
      <c r="P101" s="89"/>
      <c r="Q101" s="89"/>
    </row>
    <row r="102" spans="16:17" x14ac:dyDescent="0.3">
      <c r="P102" s="89"/>
      <c r="Q102" s="89"/>
    </row>
    <row r="103" spans="16:17" x14ac:dyDescent="0.3">
      <c r="P103" s="89"/>
      <c r="Q103" s="89"/>
    </row>
    <row r="104" spans="16:17" x14ac:dyDescent="0.3">
      <c r="P104" s="89"/>
      <c r="Q104" s="89"/>
    </row>
    <row r="105" spans="16:17" x14ac:dyDescent="0.3">
      <c r="P105" s="89"/>
      <c r="Q105" s="89"/>
    </row>
    <row r="106" spans="16:17" x14ac:dyDescent="0.3">
      <c r="P106" s="89"/>
      <c r="Q106" s="89"/>
    </row>
    <row r="107" spans="16:17" x14ac:dyDescent="0.3">
      <c r="P107" s="89"/>
      <c r="Q107" s="89"/>
    </row>
    <row r="108" spans="16:17" x14ac:dyDescent="0.3">
      <c r="P108" s="89"/>
      <c r="Q108" s="89"/>
    </row>
    <row r="109" spans="16:17" x14ac:dyDescent="0.3">
      <c r="P109" s="89"/>
      <c r="Q109" s="89"/>
    </row>
  </sheetData>
  <mergeCells count="5">
    <mergeCell ref="B2:B3"/>
    <mergeCell ref="C3:F3"/>
    <mergeCell ref="G3:J3"/>
    <mergeCell ref="K3:N3"/>
    <mergeCell ref="O3:P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ACFC2-EF07-4AFF-8F6E-139809442B13}">
  <dimension ref="B2:F32"/>
  <sheetViews>
    <sheetView showGridLines="0" zoomScale="70" zoomScaleNormal="70" workbookViewId="0">
      <pane xSplit="2" ySplit="4" topLeftCell="C23" activePane="bottomRight" state="frozen"/>
      <selection activeCell="P5" sqref="P5"/>
      <selection pane="topRight" activeCell="P5" sqref="P5"/>
      <selection pane="bottomLeft" activeCell="P5" sqref="P5"/>
      <selection pane="bottomRight" activeCell="E19" sqref="E18:F19"/>
    </sheetView>
  </sheetViews>
  <sheetFormatPr defaultRowHeight="14.5" x14ac:dyDescent="0.35"/>
  <cols>
    <col min="1" max="1" width="2.08984375" customWidth="1"/>
    <col min="2" max="2" width="54.6328125" customWidth="1"/>
    <col min="3" max="3" width="17.81640625" style="1" customWidth="1"/>
    <col min="4" max="4" width="12.81640625" bestFit="1" customWidth="1"/>
    <col min="5" max="5" width="11.36328125" bestFit="1" customWidth="1"/>
  </cols>
  <sheetData>
    <row r="2" spans="2:6" ht="14.5" customHeight="1" x14ac:dyDescent="0.35">
      <c r="B2" s="123" t="s">
        <v>45</v>
      </c>
    </row>
    <row r="3" spans="2:6" ht="14.5" customHeight="1" x14ac:dyDescent="0.35">
      <c r="B3" s="124"/>
      <c r="C3" s="78">
        <v>2023</v>
      </c>
      <c r="D3" s="121">
        <v>2024</v>
      </c>
      <c r="E3" s="121"/>
      <c r="F3" s="78"/>
    </row>
    <row r="4" spans="2:6" ht="14.5" customHeight="1" x14ac:dyDescent="0.35">
      <c r="C4" s="84" t="s">
        <v>665</v>
      </c>
      <c r="D4" s="84" t="s">
        <v>662</v>
      </c>
      <c r="E4" s="84" t="s">
        <v>663</v>
      </c>
    </row>
    <row r="5" spans="2:6" x14ac:dyDescent="0.35">
      <c r="B5" s="22" t="s">
        <v>693</v>
      </c>
      <c r="C5" s="91">
        <f>C6+C8+C9</f>
        <v>235042</v>
      </c>
      <c r="D5" s="91">
        <v>209529</v>
      </c>
      <c r="E5" s="91">
        <v>207325</v>
      </c>
    </row>
    <row r="6" spans="2:6" x14ac:dyDescent="0.35">
      <c r="B6" s="49" t="s">
        <v>713</v>
      </c>
      <c r="C6" s="92">
        <f>SUM(C7:C7)</f>
        <v>271635</v>
      </c>
      <c r="D6" s="92">
        <v>255546</v>
      </c>
      <c r="E6" s="92">
        <v>254767</v>
      </c>
    </row>
    <row r="7" spans="2:6" x14ac:dyDescent="0.35">
      <c r="B7" s="54" t="s">
        <v>714</v>
      </c>
      <c r="C7" s="93">
        <v>271635</v>
      </c>
      <c r="D7" s="93">
        <v>255546</v>
      </c>
      <c r="E7" s="93">
        <v>254767</v>
      </c>
    </row>
    <row r="8" spans="2:6" x14ac:dyDescent="0.35">
      <c r="B8" s="49" t="s">
        <v>694</v>
      </c>
      <c r="C8" s="92">
        <v>0</v>
      </c>
      <c r="D8" s="92">
        <v>0</v>
      </c>
      <c r="E8" s="92">
        <v>72</v>
      </c>
    </row>
    <row r="9" spans="2:6" x14ac:dyDescent="0.35">
      <c r="B9" s="22" t="s">
        <v>695</v>
      </c>
      <c r="C9" s="94">
        <v>-36593</v>
      </c>
      <c r="D9" s="94">
        <v>-46017</v>
      </c>
      <c r="E9" s="94">
        <v>-47514</v>
      </c>
    </row>
    <row r="10" spans="2:6" x14ac:dyDescent="0.35">
      <c r="B10" s="49" t="s">
        <v>696</v>
      </c>
      <c r="C10" s="95">
        <f>SUM(C11:C20)</f>
        <v>-151551</v>
      </c>
      <c r="D10" s="95">
        <v>-127916</v>
      </c>
      <c r="E10" s="95">
        <v>-132324</v>
      </c>
    </row>
    <row r="11" spans="2:6" x14ac:dyDescent="0.35">
      <c r="B11" s="54" t="s">
        <v>697</v>
      </c>
      <c r="C11" s="96">
        <v>-3270</v>
      </c>
      <c r="D11" s="96">
        <v>-3280</v>
      </c>
      <c r="E11" s="96">
        <v>-4177</v>
      </c>
    </row>
    <row r="12" spans="2:6" x14ac:dyDescent="0.35">
      <c r="B12" s="55" t="s">
        <v>698</v>
      </c>
      <c r="C12" s="97">
        <v>-473</v>
      </c>
      <c r="D12" s="97">
        <v>-433</v>
      </c>
      <c r="E12" s="97">
        <v>-688</v>
      </c>
    </row>
    <row r="13" spans="2:6" x14ac:dyDescent="0.35">
      <c r="B13" s="54" t="s">
        <v>699</v>
      </c>
      <c r="C13" s="96">
        <v>-5641</v>
      </c>
      <c r="D13" s="96">
        <v>-4058</v>
      </c>
      <c r="E13" s="96">
        <v>-10532</v>
      </c>
    </row>
    <row r="14" spans="2:6" x14ac:dyDescent="0.35">
      <c r="B14" s="55" t="s">
        <v>700</v>
      </c>
      <c r="C14" s="97">
        <v>-48695</v>
      </c>
      <c r="D14" s="97">
        <v>-20061</v>
      </c>
      <c r="E14" s="97">
        <v>-7638</v>
      </c>
    </row>
    <row r="15" spans="2:6" x14ac:dyDescent="0.35">
      <c r="B15" s="54" t="s">
        <v>701</v>
      </c>
      <c r="C15" s="96">
        <v>-89195</v>
      </c>
      <c r="D15" s="96">
        <v>-96772</v>
      </c>
      <c r="E15" s="96">
        <v>-106810</v>
      </c>
    </row>
    <row r="16" spans="2:6" x14ac:dyDescent="0.35">
      <c r="B16" s="55" t="s">
        <v>715</v>
      </c>
      <c r="C16" s="98">
        <v>0</v>
      </c>
      <c r="D16" s="98">
        <v>0</v>
      </c>
      <c r="E16" s="98">
        <v>0</v>
      </c>
    </row>
    <row r="17" spans="2:5" x14ac:dyDescent="0.35">
      <c r="B17" s="54" t="s">
        <v>716</v>
      </c>
      <c r="C17" s="93">
        <v>0</v>
      </c>
      <c r="D17" s="93">
        <v>0</v>
      </c>
      <c r="E17" s="93">
        <v>0</v>
      </c>
    </row>
    <row r="18" spans="2:5" x14ac:dyDescent="0.35">
      <c r="B18" s="57" t="s">
        <v>702</v>
      </c>
      <c r="C18" s="97">
        <v>-4</v>
      </c>
      <c r="D18" s="97">
        <v>-1</v>
      </c>
      <c r="E18" s="97">
        <v>1</v>
      </c>
    </row>
    <row r="19" spans="2:5" x14ac:dyDescent="0.35">
      <c r="B19" s="54" t="s">
        <v>717</v>
      </c>
      <c r="C19" s="93">
        <v>0</v>
      </c>
      <c r="D19" s="93">
        <v>0</v>
      </c>
      <c r="E19" s="93">
        <v>0</v>
      </c>
    </row>
    <row r="20" spans="2:5" x14ac:dyDescent="0.35">
      <c r="B20" s="55" t="s">
        <v>703</v>
      </c>
      <c r="C20" s="97">
        <v>-4273</v>
      </c>
      <c r="D20" s="97">
        <v>-3311</v>
      </c>
      <c r="E20" s="97">
        <v>-2480</v>
      </c>
    </row>
    <row r="21" spans="2:5" x14ac:dyDescent="0.35">
      <c r="B21" s="22" t="s">
        <v>672</v>
      </c>
      <c r="C21" s="99">
        <v>0</v>
      </c>
      <c r="D21" s="99">
        <v>0</v>
      </c>
      <c r="E21" s="99">
        <v>0</v>
      </c>
    </row>
    <row r="22" spans="2:5" x14ac:dyDescent="0.35">
      <c r="B22" s="49" t="s">
        <v>704</v>
      </c>
      <c r="C22" s="92">
        <v>0</v>
      </c>
      <c r="D22" s="92">
        <v>0</v>
      </c>
      <c r="E22" s="92">
        <v>0</v>
      </c>
    </row>
    <row r="23" spans="2:5" x14ac:dyDescent="0.35">
      <c r="B23" s="22" t="s">
        <v>692</v>
      </c>
      <c r="C23" s="99">
        <f>C5+C10+C21+C22</f>
        <v>83491</v>
      </c>
      <c r="D23" s="99">
        <v>81613</v>
      </c>
      <c r="E23" s="99">
        <v>75001</v>
      </c>
    </row>
    <row r="24" spans="2:5" x14ac:dyDescent="0.35">
      <c r="B24" s="48" t="s">
        <v>705</v>
      </c>
      <c r="C24" s="97">
        <v>-45773</v>
      </c>
      <c r="D24" s="97">
        <v>-44631</v>
      </c>
      <c r="E24" s="97">
        <v>-42816</v>
      </c>
    </row>
    <row r="25" spans="2:5" x14ac:dyDescent="0.35">
      <c r="B25" s="22" t="s">
        <v>706</v>
      </c>
      <c r="C25" s="94">
        <v>-59331</v>
      </c>
      <c r="D25" s="94">
        <v>-59641</v>
      </c>
      <c r="E25" s="94">
        <v>-50804</v>
      </c>
    </row>
    <row r="26" spans="2:5" x14ac:dyDescent="0.35">
      <c r="B26" s="49" t="s">
        <v>707</v>
      </c>
      <c r="C26" s="95">
        <f>SUM(C23:C25)</f>
        <v>-21613</v>
      </c>
      <c r="D26" s="95">
        <v>-22659</v>
      </c>
      <c r="E26" s="95">
        <v>-18619</v>
      </c>
    </row>
    <row r="27" spans="2:5" x14ac:dyDescent="0.35">
      <c r="B27" s="19" t="s">
        <v>708</v>
      </c>
      <c r="C27" s="93">
        <v>0</v>
      </c>
      <c r="D27" s="93">
        <v>0</v>
      </c>
      <c r="E27" s="93">
        <v>0</v>
      </c>
    </row>
    <row r="28" spans="2:5" x14ac:dyDescent="0.35">
      <c r="B28" s="48" t="s">
        <v>709</v>
      </c>
      <c r="C28" s="98">
        <v>3877</v>
      </c>
      <c r="D28" s="98">
        <v>0</v>
      </c>
      <c r="E28" s="98">
        <v>2373</v>
      </c>
    </row>
    <row r="29" spans="2:5" x14ac:dyDescent="0.35">
      <c r="B29" s="19" t="s">
        <v>718</v>
      </c>
      <c r="C29" s="93">
        <v>0</v>
      </c>
      <c r="D29" s="93">
        <v>0</v>
      </c>
      <c r="E29" s="93">
        <v>0</v>
      </c>
    </row>
    <row r="30" spans="2:5" x14ac:dyDescent="0.35">
      <c r="B30" s="49" t="s">
        <v>710</v>
      </c>
      <c r="C30" s="95">
        <f>SUM(C26:C29)</f>
        <v>-17736</v>
      </c>
      <c r="D30" s="95">
        <v>-22659</v>
      </c>
      <c r="E30" s="95">
        <v>-16246</v>
      </c>
    </row>
    <row r="31" spans="2:5" x14ac:dyDescent="0.35">
      <c r="B31" s="22" t="s">
        <v>711</v>
      </c>
      <c r="C31" s="99">
        <v>0</v>
      </c>
      <c r="D31" s="99">
        <v>0</v>
      </c>
      <c r="E31" s="99">
        <v>0</v>
      </c>
    </row>
    <row r="32" spans="2:5" x14ac:dyDescent="0.35">
      <c r="B32" s="49" t="s">
        <v>712</v>
      </c>
      <c r="C32" s="95">
        <f>SUM(C30:C31)</f>
        <v>-17736</v>
      </c>
      <c r="D32" s="95">
        <v>-22659</v>
      </c>
      <c r="E32" s="95">
        <v>-16246</v>
      </c>
    </row>
  </sheetData>
  <mergeCells count="2">
    <mergeCell ref="B2:B3"/>
    <mergeCell ref="D3:E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75C6E-2CC5-4785-88DE-36DF1DB211FD}">
  <dimension ref="B1:Q108"/>
  <sheetViews>
    <sheetView showGridLines="0" topLeftCell="A2" zoomScale="70" zoomScaleNormal="70" workbookViewId="0">
      <pane xSplit="2" ySplit="3" topLeftCell="I38" activePane="bottomRight" state="frozen"/>
      <selection activeCell="A2" sqref="A2"/>
      <selection pane="topRight" activeCell="C2" sqref="C2"/>
      <selection pane="bottomLeft" activeCell="A5" sqref="A5"/>
      <selection pane="bottomRight" activeCell="P5" sqref="P5"/>
    </sheetView>
  </sheetViews>
  <sheetFormatPr defaultColWidth="8.453125" defaultRowHeight="13.5" x14ac:dyDescent="0.3"/>
  <cols>
    <col min="1" max="1" width="2.1796875" style="19" customWidth="1"/>
    <col min="2" max="2" width="54.453125" style="19" customWidth="1"/>
    <col min="3" max="14" width="15" style="19" customWidth="1"/>
    <col min="15" max="16" width="13.26953125" style="19" bestFit="1" customWidth="1"/>
    <col min="17" max="16384" width="8.453125" style="19"/>
  </cols>
  <sheetData>
    <row r="1" spans="2:17" ht="14.5" customHeight="1" x14ac:dyDescent="0.3">
      <c r="E1" s="39"/>
      <c r="F1" s="39"/>
    </row>
    <row r="2" spans="2:17" ht="14.5" customHeight="1" x14ac:dyDescent="0.3">
      <c r="B2" s="123" t="s">
        <v>45</v>
      </c>
      <c r="F2" s="45"/>
      <c r="H2" s="45"/>
      <c r="I2" s="45"/>
      <c r="J2" s="45"/>
      <c r="K2" s="45"/>
      <c r="L2" s="45"/>
      <c r="M2" s="45"/>
      <c r="N2" s="45"/>
    </row>
    <row r="3" spans="2:17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21">
        <v>2024</v>
      </c>
      <c r="P3" s="121"/>
      <c r="Q3" s="89"/>
    </row>
    <row r="4" spans="2:17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  <c r="Q4" s="89"/>
    </row>
    <row r="5" spans="2:17" s="22" customFormat="1" x14ac:dyDescent="0.3">
      <c r="B5" s="22" t="s">
        <v>140</v>
      </c>
      <c r="C5" s="94"/>
      <c r="D5" s="94"/>
      <c r="E5" s="94"/>
      <c r="F5" s="94"/>
      <c r="G5" s="94"/>
      <c r="H5" s="94"/>
      <c r="I5" s="94"/>
      <c r="J5" s="94"/>
      <c r="K5" s="94">
        <v>2802725</v>
      </c>
      <c r="L5" s="94">
        <v>2804843</v>
      </c>
      <c r="M5" s="94">
        <v>2575430</v>
      </c>
      <c r="N5" s="94">
        <v>3013133</v>
      </c>
      <c r="O5" s="94">
        <v>2538995</v>
      </c>
      <c r="P5" s="94">
        <v>2331001</v>
      </c>
      <c r="Q5" s="89"/>
    </row>
    <row r="6" spans="2:17" x14ac:dyDescent="0.3">
      <c r="B6" s="49" t="s">
        <v>46</v>
      </c>
      <c r="C6" s="95"/>
      <c r="D6" s="95"/>
      <c r="E6" s="95"/>
      <c r="F6" s="95"/>
      <c r="G6" s="95"/>
      <c r="H6" s="95"/>
      <c r="I6" s="95"/>
      <c r="J6" s="95"/>
      <c r="K6" s="95">
        <v>2489769</v>
      </c>
      <c r="L6" s="95">
        <v>2456823</v>
      </c>
      <c r="M6" s="95">
        <v>2370346</v>
      </c>
      <c r="N6" s="95">
        <v>2652188</v>
      </c>
      <c r="O6" s="95">
        <v>2160689</v>
      </c>
      <c r="P6" s="95">
        <v>2048790</v>
      </c>
      <c r="Q6" s="89"/>
    </row>
    <row r="7" spans="2:17" x14ac:dyDescent="0.3">
      <c r="B7" s="54" t="s">
        <v>47</v>
      </c>
      <c r="C7" s="96"/>
      <c r="D7" s="96"/>
      <c r="E7" s="96"/>
      <c r="F7" s="96"/>
      <c r="G7" s="96"/>
      <c r="H7" s="96"/>
      <c r="I7" s="96"/>
      <c r="J7" s="96"/>
      <c r="K7" s="96">
        <v>612489</v>
      </c>
      <c r="L7" s="96">
        <v>516976</v>
      </c>
      <c r="M7" s="96">
        <v>649387</v>
      </c>
      <c r="N7" s="96">
        <v>948375</v>
      </c>
      <c r="O7" s="96">
        <v>863746</v>
      </c>
      <c r="P7" s="96">
        <v>1054783.5115700001</v>
      </c>
      <c r="Q7" s="89"/>
    </row>
    <row r="8" spans="2:17" x14ac:dyDescent="0.3">
      <c r="B8" s="55" t="s">
        <v>48</v>
      </c>
      <c r="C8" s="97"/>
      <c r="D8" s="97"/>
      <c r="E8" s="97"/>
      <c r="F8" s="97"/>
      <c r="G8" s="97"/>
      <c r="H8" s="97"/>
      <c r="I8" s="97"/>
      <c r="J8" s="97"/>
      <c r="K8" s="97">
        <v>1157616</v>
      </c>
      <c r="L8" s="97">
        <v>1188083</v>
      </c>
      <c r="M8" s="97">
        <v>1166459</v>
      </c>
      <c r="N8" s="97">
        <v>1153919</v>
      </c>
      <c r="O8" s="97">
        <v>641074</v>
      </c>
      <c r="P8" s="97">
        <v>331654.48843000003</v>
      </c>
      <c r="Q8" s="89"/>
    </row>
    <row r="9" spans="2:17" x14ac:dyDescent="0.3">
      <c r="B9" s="54" t="s">
        <v>141</v>
      </c>
      <c r="C9" s="96"/>
      <c r="D9" s="96"/>
      <c r="E9" s="96"/>
      <c r="F9" s="96"/>
      <c r="G9" s="96"/>
      <c r="H9" s="96"/>
      <c r="I9" s="96"/>
      <c r="J9" s="96"/>
      <c r="K9" s="96">
        <v>402674</v>
      </c>
      <c r="L9" s="96">
        <v>379734</v>
      </c>
      <c r="M9" s="96">
        <v>365131</v>
      </c>
      <c r="N9" s="96">
        <v>369434</v>
      </c>
      <c r="O9" s="96">
        <v>365465</v>
      </c>
      <c r="P9" s="96">
        <v>397907</v>
      </c>
      <c r="Q9" s="89"/>
    </row>
    <row r="10" spans="2:17" x14ac:dyDescent="0.3">
      <c r="B10" s="55" t="s">
        <v>142</v>
      </c>
      <c r="C10" s="97"/>
      <c r="D10" s="97"/>
      <c r="E10" s="97"/>
      <c r="F10" s="97"/>
      <c r="G10" s="97"/>
      <c r="H10" s="97"/>
      <c r="I10" s="97"/>
      <c r="J10" s="97"/>
      <c r="K10" s="97">
        <v>308418</v>
      </c>
      <c r="L10" s="97">
        <v>363454</v>
      </c>
      <c r="M10" s="97">
        <v>180615</v>
      </c>
      <c r="N10" s="97">
        <v>172256</v>
      </c>
      <c r="O10" s="97">
        <v>283685</v>
      </c>
      <c r="P10" s="97">
        <v>257547</v>
      </c>
      <c r="Q10" s="89"/>
    </row>
    <row r="11" spans="2:17" x14ac:dyDescent="0.3">
      <c r="B11" s="54" t="s">
        <v>143</v>
      </c>
      <c r="C11" s="96"/>
      <c r="D11" s="96"/>
      <c r="E11" s="96"/>
      <c r="F11" s="96"/>
      <c r="G11" s="96"/>
      <c r="H11" s="96"/>
      <c r="I11" s="96"/>
      <c r="J11" s="96"/>
      <c r="K11" s="96">
        <v>8572</v>
      </c>
      <c r="L11" s="96">
        <v>8576</v>
      </c>
      <c r="M11" s="96">
        <v>8754</v>
      </c>
      <c r="N11" s="96">
        <v>8204</v>
      </c>
      <c r="O11" s="96">
        <v>6719</v>
      </c>
      <c r="P11" s="96">
        <v>6898</v>
      </c>
      <c r="Q11" s="89"/>
    </row>
    <row r="12" spans="2:17" x14ac:dyDescent="0.3">
      <c r="B12" s="55" t="s">
        <v>144</v>
      </c>
      <c r="C12" s="97"/>
      <c r="D12" s="97"/>
      <c r="E12" s="97"/>
      <c r="F12" s="97"/>
      <c r="G12" s="97"/>
      <c r="H12" s="97"/>
      <c r="I12" s="97"/>
      <c r="J12" s="97"/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89"/>
    </row>
    <row r="13" spans="2:17" x14ac:dyDescent="0.3">
      <c r="B13" s="22" t="s">
        <v>50</v>
      </c>
      <c r="C13" s="94"/>
      <c r="D13" s="94"/>
      <c r="E13" s="94"/>
      <c r="F13" s="94"/>
      <c r="G13" s="94"/>
      <c r="H13" s="94"/>
      <c r="I13" s="94"/>
      <c r="J13" s="94"/>
      <c r="K13" s="94">
        <v>802763</v>
      </c>
      <c r="L13" s="94">
        <v>1077088</v>
      </c>
      <c r="M13" s="94">
        <v>813462</v>
      </c>
      <c r="N13" s="94">
        <v>1030046</v>
      </c>
      <c r="O13" s="94">
        <v>1059073</v>
      </c>
      <c r="P13" s="94">
        <v>965812</v>
      </c>
      <c r="Q13" s="89"/>
    </row>
    <row r="14" spans="2:17" x14ac:dyDescent="0.3">
      <c r="B14" s="55" t="s">
        <v>143</v>
      </c>
      <c r="C14" s="97"/>
      <c r="D14" s="97"/>
      <c r="E14" s="97"/>
      <c r="F14" s="97"/>
      <c r="G14" s="97"/>
      <c r="H14" s="97"/>
      <c r="I14" s="97"/>
      <c r="J14" s="97"/>
      <c r="K14" s="97">
        <v>354877</v>
      </c>
      <c r="L14" s="97">
        <v>622130</v>
      </c>
      <c r="M14" s="97">
        <v>423844</v>
      </c>
      <c r="N14" s="97">
        <v>407855</v>
      </c>
      <c r="O14" s="97">
        <v>501159</v>
      </c>
      <c r="P14" s="97">
        <v>511763</v>
      </c>
      <c r="Q14" s="89"/>
    </row>
    <row r="15" spans="2:17" s="22" customFormat="1" x14ac:dyDescent="0.3">
      <c r="B15" s="54" t="s">
        <v>146</v>
      </c>
      <c r="C15" s="96"/>
      <c r="D15" s="96"/>
      <c r="E15" s="96"/>
      <c r="F15" s="96"/>
      <c r="G15" s="96"/>
      <c r="H15" s="96"/>
      <c r="I15" s="96"/>
      <c r="J15" s="96"/>
      <c r="K15" s="96">
        <v>408730</v>
      </c>
      <c r="L15" s="96">
        <v>361846</v>
      </c>
      <c r="M15" s="96">
        <v>229618</v>
      </c>
      <c r="N15" s="96">
        <v>271781</v>
      </c>
      <c r="O15" s="96">
        <v>366322</v>
      </c>
      <c r="P15" s="96">
        <v>281647</v>
      </c>
      <c r="Q15" s="89"/>
    </row>
    <row r="16" spans="2:17" x14ac:dyDescent="0.3">
      <c r="B16" s="55" t="s">
        <v>147</v>
      </c>
      <c r="C16" s="97"/>
      <c r="D16" s="97"/>
      <c r="E16" s="97"/>
      <c r="F16" s="97"/>
      <c r="G16" s="97"/>
      <c r="H16" s="97"/>
      <c r="I16" s="97"/>
      <c r="J16" s="97"/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89"/>
    </row>
    <row r="17" spans="2:17" x14ac:dyDescent="0.3">
      <c r="B17" s="54" t="s">
        <v>144</v>
      </c>
      <c r="C17" s="96"/>
      <c r="D17" s="96"/>
      <c r="E17" s="96"/>
      <c r="F17" s="96"/>
      <c r="G17" s="96"/>
      <c r="H17" s="96"/>
      <c r="I17" s="96"/>
      <c r="J17" s="96"/>
      <c r="K17" s="96">
        <v>39156</v>
      </c>
      <c r="L17" s="96">
        <v>93112</v>
      </c>
      <c r="M17" s="96">
        <v>160000</v>
      </c>
      <c r="N17" s="96">
        <v>350410</v>
      </c>
      <c r="O17" s="96">
        <v>191592</v>
      </c>
      <c r="P17" s="96">
        <v>172402</v>
      </c>
      <c r="Q17" s="89"/>
    </row>
    <row r="18" spans="2:17" x14ac:dyDescent="0.3">
      <c r="B18" s="49" t="s">
        <v>149</v>
      </c>
      <c r="C18" s="95"/>
      <c r="D18" s="95"/>
      <c r="E18" s="95"/>
      <c r="F18" s="95"/>
      <c r="G18" s="95"/>
      <c r="H18" s="95"/>
      <c r="I18" s="95"/>
      <c r="J18" s="95"/>
      <c r="K18" s="95">
        <v>171888</v>
      </c>
      <c r="L18" s="95">
        <v>-62009</v>
      </c>
      <c r="M18" s="95">
        <v>25831</v>
      </c>
      <c r="N18" s="95">
        <v>7687</v>
      </c>
      <c r="O18" s="95">
        <v>23161</v>
      </c>
      <c r="P18" s="95">
        <v>22091</v>
      </c>
      <c r="Q18" s="89"/>
    </row>
    <row r="19" spans="2:17" x14ac:dyDescent="0.3">
      <c r="B19" s="22" t="s">
        <v>150</v>
      </c>
      <c r="C19" s="94"/>
      <c r="D19" s="94"/>
      <c r="E19" s="94"/>
      <c r="F19" s="94"/>
      <c r="G19" s="94"/>
      <c r="H19" s="94"/>
      <c r="I19" s="94"/>
      <c r="J19" s="94"/>
      <c r="K19" s="94">
        <v>-661695</v>
      </c>
      <c r="L19" s="94">
        <v>-667059</v>
      </c>
      <c r="M19" s="94">
        <v>-634209</v>
      </c>
      <c r="N19" s="94">
        <v>-676788</v>
      </c>
      <c r="O19" s="94">
        <v>-703928</v>
      </c>
      <c r="P19" s="94">
        <v>-705692</v>
      </c>
      <c r="Q19" s="89"/>
    </row>
    <row r="20" spans="2:17" x14ac:dyDescent="0.3">
      <c r="B20" s="49" t="s">
        <v>81</v>
      </c>
      <c r="C20" s="95"/>
      <c r="D20" s="95"/>
      <c r="E20" s="95"/>
      <c r="F20" s="95"/>
      <c r="G20" s="95"/>
      <c r="H20" s="95"/>
      <c r="I20" s="95"/>
      <c r="J20" s="95"/>
      <c r="K20" s="95">
        <v>-1169684</v>
      </c>
      <c r="L20" s="95">
        <v>-1341716</v>
      </c>
      <c r="M20" s="95">
        <v>-1312138</v>
      </c>
      <c r="N20" s="95">
        <v>-2264468</v>
      </c>
      <c r="O20" s="95">
        <v>-1522835</v>
      </c>
      <c r="P20" s="95">
        <v>-1409581</v>
      </c>
      <c r="Q20" s="89"/>
    </row>
    <row r="21" spans="2:17" x14ac:dyDescent="0.3">
      <c r="B21" s="54" t="s">
        <v>152</v>
      </c>
      <c r="C21" s="96"/>
      <c r="D21" s="96"/>
      <c r="E21" s="96"/>
      <c r="F21" s="96"/>
      <c r="G21" s="96"/>
      <c r="H21" s="96"/>
      <c r="I21" s="96"/>
      <c r="J21" s="96"/>
      <c r="K21" s="96">
        <v>-270686</v>
      </c>
      <c r="L21" s="96">
        <v>-448586</v>
      </c>
      <c r="M21" s="96">
        <v>-232455</v>
      </c>
      <c r="N21" s="96">
        <v>-279225</v>
      </c>
      <c r="O21" s="96">
        <v>-221804</v>
      </c>
      <c r="P21" s="96">
        <v>-207978</v>
      </c>
      <c r="Q21" s="89"/>
    </row>
    <row r="22" spans="2:17" x14ac:dyDescent="0.3">
      <c r="B22" s="55" t="s">
        <v>153</v>
      </c>
      <c r="C22" s="97"/>
      <c r="D22" s="97"/>
      <c r="E22" s="97"/>
      <c r="F22" s="97"/>
      <c r="G22" s="97"/>
      <c r="H22" s="97"/>
      <c r="I22" s="97"/>
      <c r="J22" s="97"/>
      <c r="K22" s="97">
        <v>-13635</v>
      </c>
      <c r="L22" s="97">
        <v>-28808</v>
      </c>
      <c r="M22" s="97">
        <v>-16872</v>
      </c>
      <c r="N22" s="97">
        <v>-45911</v>
      </c>
      <c r="O22" s="97">
        <v>-13121</v>
      </c>
      <c r="P22" s="97">
        <v>-21726</v>
      </c>
      <c r="Q22" s="89"/>
    </row>
    <row r="23" spans="2:17" x14ac:dyDescent="0.3">
      <c r="B23" s="59" t="s">
        <v>154</v>
      </c>
      <c r="C23" s="96"/>
      <c r="D23" s="96"/>
      <c r="E23" s="96"/>
      <c r="F23" s="96"/>
      <c r="G23" s="96"/>
      <c r="H23" s="96"/>
      <c r="I23" s="96"/>
      <c r="J23" s="96"/>
      <c r="K23" s="96">
        <v>-106800</v>
      </c>
      <c r="L23" s="96">
        <v>-112771</v>
      </c>
      <c r="M23" s="96">
        <v>-132739</v>
      </c>
      <c r="N23" s="96">
        <v>-116388</v>
      </c>
      <c r="O23" s="96">
        <v>-96192</v>
      </c>
      <c r="P23" s="96">
        <v>-83710</v>
      </c>
      <c r="Q23" s="89"/>
    </row>
    <row r="24" spans="2:17" x14ac:dyDescent="0.3">
      <c r="B24" s="55" t="s">
        <v>155</v>
      </c>
      <c r="C24" s="97"/>
      <c r="D24" s="97"/>
      <c r="E24" s="97"/>
      <c r="F24" s="97"/>
      <c r="G24" s="97"/>
      <c r="H24" s="97"/>
      <c r="I24" s="97"/>
      <c r="J24" s="97"/>
      <c r="K24" s="97">
        <v>-43919</v>
      </c>
      <c r="L24" s="97">
        <v>-51640</v>
      </c>
      <c r="M24" s="97">
        <v>-54836</v>
      </c>
      <c r="N24" s="97">
        <v>-98996</v>
      </c>
      <c r="O24" s="97">
        <v>-71669</v>
      </c>
      <c r="P24" s="97">
        <v>-62966</v>
      </c>
      <c r="Q24" s="89"/>
    </row>
    <row r="25" spans="2:17" x14ac:dyDescent="0.3">
      <c r="B25" s="54" t="s">
        <v>156</v>
      </c>
      <c r="C25" s="96"/>
      <c r="D25" s="96"/>
      <c r="E25" s="96"/>
      <c r="F25" s="96"/>
      <c r="G25" s="96"/>
      <c r="H25" s="96"/>
      <c r="I25" s="96"/>
      <c r="J25" s="96"/>
      <c r="K25" s="96">
        <v>-222022</v>
      </c>
      <c r="L25" s="96">
        <v>-225569</v>
      </c>
      <c r="M25" s="96">
        <v>-248275</v>
      </c>
      <c r="N25" s="96">
        <v>-333745</v>
      </c>
      <c r="O25" s="96">
        <v>-337119</v>
      </c>
      <c r="P25" s="96">
        <v>-355152</v>
      </c>
      <c r="Q25" s="89"/>
    </row>
    <row r="26" spans="2:17" s="22" customFormat="1" x14ac:dyDescent="0.3">
      <c r="B26" s="55" t="s">
        <v>157</v>
      </c>
      <c r="C26" s="97"/>
      <c r="D26" s="97"/>
      <c r="E26" s="97"/>
      <c r="F26" s="97"/>
      <c r="G26" s="97"/>
      <c r="H26" s="97"/>
      <c r="I26" s="97"/>
      <c r="J26" s="97"/>
      <c r="K26" s="97">
        <v>-311051</v>
      </c>
      <c r="L26" s="97">
        <v>-364297</v>
      </c>
      <c r="M26" s="97">
        <v>-360025</v>
      </c>
      <c r="N26" s="97">
        <v>-417155</v>
      </c>
      <c r="O26" s="97">
        <v>-447158</v>
      </c>
      <c r="P26" s="97">
        <v>-425117</v>
      </c>
      <c r="Q26" s="89"/>
    </row>
    <row r="27" spans="2:17" x14ac:dyDescent="0.3">
      <c r="B27" s="54" t="s">
        <v>144</v>
      </c>
      <c r="C27" s="96"/>
      <c r="D27" s="96"/>
      <c r="E27" s="96"/>
      <c r="F27" s="96"/>
      <c r="G27" s="96"/>
      <c r="H27" s="96"/>
      <c r="I27" s="96"/>
      <c r="J27" s="96"/>
      <c r="K27" s="96">
        <v>-38991</v>
      </c>
      <c r="L27" s="96">
        <v>-92735</v>
      </c>
      <c r="M27" s="96">
        <v>-181360</v>
      </c>
      <c r="N27" s="96">
        <v>-349028</v>
      </c>
      <c r="O27" s="96">
        <v>-190848</v>
      </c>
      <c r="P27" s="96">
        <v>-171710</v>
      </c>
      <c r="Q27" s="89"/>
    </row>
    <row r="28" spans="2:17" x14ac:dyDescent="0.3">
      <c r="B28" s="55" t="s">
        <v>159</v>
      </c>
      <c r="C28" s="97"/>
      <c r="D28" s="97"/>
      <c r="E28" s="97"/>
      <c r="F28" s="97"/>
      <c r="G28" s="97"/>
      <c r="H28" s="97"/>
      <c r="I28" s="97"/>
      <c r="J28" s="97"/>
      <c r="K28" s="97">
        <v>-69661</v>
      </c>
      <c r="L28" s="97">
        <v>32983</v>
      </c>
      <c r="M28" s="97">
        <v>-60584</v>
      </c>
      <c r="N28" s="97">
        <v>-657393</v>
      </c>
      <c r="O28" s="97">
        <v>-96536</v>
      </c>
      <c r="P28" s="97">
        <v>-44468</v>
      </c>
      <c r="Q28" s="89"/>
    </row>
    <row r="29" spans="2:17" x14ac:dyDescent="0.3">
      <c r="B29" s="54" t="s">
        <v>160</v>
      </c>
      <c r="C29" s="96"/>
      <c r="D29" s="96"/>
      <c r="E29" s="96"/>
      <c r="F29" s="96"/>
      <c r="G29" s="96"/>
      <c r="H29" s="96"/>
      <c r="I29" s="96"/>
      <c r="J29" s="96"/>
      <c r="K29" s="96">
        <v>0</v>
      </c>
      <c r="L29" s="96">
        <v>0</v>
      </c>
      <c r="M29" s="96">
        <v>-350</v>
      </c>
      <c r="N29" s="96">
        <v>0</v>
      </c>
      <c r="O29" s="96">
        <v>0</v>
      </c>
      <c r="P29" s="96">
        <v>0</v>
      </c>
      <c r="Q29" s="89"/>
    </row>
    <row r="30" spans="2:17" s="22" customFormat="1" x14ac:dyDescent="0.3">
      <c r="B30" s="55" t="s">
        <v>161</v>
      </c>
      <c r="C30" s="97"/>
      <c r="D30" s="97"/>
      <c r="E30" s="97"/>
      <c r="F30" s="97"/>
      <c r="G30" s="97"/>
      <c r="H30" s="97"/>
      <c r="I30" s="97"/>
      <c r="J30" s="97"/>
      <c r="K30" s="97">
        <v>-92919</v>
      </c>
      <c r="L30" s="97">
        <v>-50293</v>
      </c>
      <c r="M30" s="97">
        <v>-24642</v>
      </c>
      <c r="N30" s="97">
        <v>33373</v>
      </c>
      <c r="O30" s="97">
        <v>-48388</v>
      </c>
      <c r="P30" s="97">
        <v>-36754</v>
      </c>
      <c r="Q30" s="89"/>
    </row>
    <row r="31" spans="2:17" s="22" customFormat="1" x14ac:dyDescent="0.3">
      <c r="B31" s="22" t="s">
        <v>162</v>
      </c>
      <c r="C31" s="94"/>
      <c r="D31" s="94"/>
      <c r="E31" s="94"/>
      <c r="F31" s="94"/>
      <c r="G31" s="94"/>
      <c r="H31" s="94"/>
      <c r="I31" s="94"/>
      <c r="J31" s="94"/>
      <c r="K31" s="94">
        <v>-18893</v>
      </c>
      <c r="L31" s="94">
        <v>-17056</v>
      </c>
      <c r="M31" s="94">
        <v>-67410</v>
      </c>
      <c r="N31" s="94">
        <v>-70707</v>
      </c>
      <c r="O31" s="94">
        <v>-87976</v>
      </c>
      <c r="P31" s="94">
        <v>4245</v>
      </c>
      <c r="Q31" s="89"/>
    </row>
    <row r="32" spans="2:17" x14ac:dyDescent="0.3">
      <c r="B32" s="49" t="s">
        <v>163</v>
      </c>
      <c r="C32" s="95"/>
      <c r="D32" s="95"/>
      <c r="E32" s="95"/>
      <c r="F32" s="95"/>
      <c r="G32" s="95"/>
      <c r="H32" s="95"/>
      <c r="I32" s="95"/>
      <c r="J32" s="95"/>
      <c r="K32" s="95">
        <v>0</v>
      </c>
      <c r="L32" s="95">
        <v>974</v>
      </c>
      <c r="M32" s="95">
        <v>534933</v>
      </c>
      <c r="N32" s="95">
        <v>3044</v>
      </c>
      <c r="O32" s="95">
        <v>0</v>
      </c>
      <c r="P32" s="95">
        <v>0</v>
      </c>
      <c r="Q32" s="89"/>
    </row>
    <row r="33" spans="2:17" x14ac:dyDescent="0.3">
      <c r="B33" s="22" t="s">
        <v>1</v>
      </c>
      <c r="C33" s="94"/>
      <c r="D33" s="94"/>
      <c r="E33" s="94"/>
      <c r="F33" s="94"/>
      <c r="G33" s="94"/>
      <c r="H33" s="94"/>
      <c r="I33" s="94"/>
      <c r="J33" s="94"/>
      <c r="K33" s="94">
        <v>1614148</v>
      </c>
      <c r="L33" s="94">
        <v>1447045</v>
      </c>
      <c r="M33" s="94">
        <v>1730815</v>
      </c>
      <c r="N33" s="94">
        <v>681002</v>
      </c>
      <c r="O33" s="94">
        <v>928184</v>
      </c>
      <c r="P33" s="94">
        <v>925665</v>
      </c>
      <c r="Q33" s="89"/>
    </row>
    <row r="34" spans="2:17" s="22" customFormat="1" x14ac:dyDescent="0.3">
      <c r="B34" s="48" t="s">
        <v>165</v>
      </c>
      <c r="C34" s="97"/>
      <c r="D34" s="97"/>
      <c r="E34" s="97"/>
      <c r="F34" s="97"/>
      <c r="G34" s="97"/>
      <c r="H34" s="97"/>
      <c r="I34" s="97"/>
      <c r="J34" s="97"/>
      <c r="K34" s="97">
        <v>-369245</v>
      </c>
      <c r="L34" s="97">
        <v>-369946</v>
      </c>
      <c r="M34" s="97">
        <v>-366882</v>
      </c>
      <c r="N34" s="97">
        <v>-409812</v>
      </c>
      <c r="O34" s="97">
        <v>-394670</v>
      </c>
      <c r="P34" s="97">
        <v>-391997</v>
      </c>
      <c r="Q34" s="89"/>
    </row>
    <row r="35" spans="2:17" s="22" customFormat="1" x14ac:dyDescent="0.3">
      <c r="B35" s="22" t="s">
        <v>166</v>
      </c>
      <c r="C35" s="94"/>
      <c r="D35" s="94"/>
      <c r="E35" s="94"/>
      <c r="F35" s="94"/>
      <c r="G35" s="94"/>
      <c r="H35" s="94"/>
      <c r="I35" s="94"/>
      <c r="J35" s="94"/>
      <c r="K35" s="94">
        <v>-935502</v>
      </c>
      <c r="L35" s="94">
        <v>-891590</v>
      </c>
      <c r="M35" s="94">
        <v>-693105</v>
      </c>
      <c r="N35" s="94">
        <v>-724860</v>
      </c>
      <c r="O35" s="94">
        <v>-863386</v>
      </c>
      <c r="P35" s="94">
        <v>-852223</v>
      </c>
      <c r="Q35" s="89"/>
    </row>
    <row r="36" spans="2:17" x14ac:dyDescent="0.3">
      <c r="B36" s="49" t="s">
        <v>167</v>
      </c>
      <c r="C36" s="95"/>
      <c r="D36" s="95"/>
      <c r="E36" s="95"/>
      <c r="F36" s="95"/>
      <c r="G36" s="95"/>
      <c r="H36" s="95"/>
      <c r="I36" s="95"/>
      <c r="J36" s="95"/>
      <c r="K36" s="95">
        <v>309401</v>
      </c>
      <c r="L36" s="95">
        <v>185509</v>
      </c>
      <c r="M36" s="95">
        <v>670828</v>
      </c>
      <c r="N36" s="95">
        <v>-453670</v>
      </c>
      <c r="O36" s="95">
        <v>-329872</v>
      </c>
      <c r="P36" s="95">
        <v>-318555</v>
      </c>
      <c r="Q36" s="89"/>
    </row>
    <row r="37" spans="2:17" x14ac:dyDescent="0.3">
      <c r="B37" s="19" t="s">
        <v>168</v>
      </c>
      <c r="C37" s="96"/>
      <c r="D37" s="96"/>
      <c r="E37" s="96"/>
      <c r="F37" s="96"/>
      <c r="G37" s="96"/>
      <c r="H37" s="96"/>
      <c r="I37" s="96"/>
      <c r="J37" s="96"/>
      <c r="K37" s="96">
        <v>-64257</v>
      </c>
      <c r="L37" s="96">
        <v>-52740</v>
      </c>
      <c r="M37" s="96">
        <v>-210131</v>
      </c>
      <c r="N37" s="96">
        <v>-20517</v>
      </c>
      <c r="O37" s="96">
        <v>-91215</v>
      </c>
      <c r="P37" s="96">
        <v>-63864</v>
      </c>
      <c r="Q37" s="89"/>
    </row>
    <row r="38" spans="2:17" x14ac:dyDescent="0.3">
      <c r="B38" s="48" t="s">
        <v>169</v>
      </c>
      <c r="C38" s="97"/>
      <c r="D38" s="97"/>
      <c r="E38" s="97"/>
      <c r="F38" s="97"/>
      <c r="G38" s="97"/>
      <c r="H38" s="97"/>
      <c r="I38" s="97"/>
      <c r="J38" s="97"/>
      <c r="K38" s="97">
        <v>6191</v>
      </c>
      <c r="L38" s="97">
        <v>11596</v>
      </c>
      <c r="M38" s="97">
        <v>18105</v>
      </c>
      <c r="N38" s="97">
        <v>244232</v>
      </c>
      <c r="O38" s="97">
        <v>115935</v>
      </c>
      <c r="P38" s="97">
        <v>125066</v>
      </c>
      <c r="Q38" s="89"/>
    </row>
    <row r="39" spans="2:17" x14ac:dyDescent="0.3">
      <c r="B39" s="3" t="s">
        <v>171</v>
      </c>
      <c r="C39" s="94"/>
      <c r="D39" s="94"/>
      <c r="E39" s="94"/>
      <c r="F39" s="94"/>
      <c r="G39" s="94"/>
      <c r="H39" s="94"/>
      <c r="I39" s="94"/>
      <c r="J39" s="94"/>
      <c r="K39" s="94">
        <v>251335</v>
      </c>
      <c r="L39" s="94">
        <v>144365</v>
      </c>
      <c r="M39" s="94">
        <v>478802</v>
      </c>
      <c r="N39" s="94">
        <v>-229955</v>
      </c>
      <c r="O39" s="94">
        <v>-305152</v>
      </c>
      <c r="P39" s="94">
        <v>-257353</v>
      </c>
      <c r="Q39" s="89"/>
    </row>
    <row r="40" spans="2:17" x14ac:dyDescent="0.3">
      <c r="B40" s="49" t="s">
        <v>172</v>
      </c>
      <c r="C40" s="95"/>
      <c r="D40" s="95"/>
      <c r="E40" s="95"/>
      <c r="F40" s="95"/>
      <c r="G40" s="95"/>
      <c r="H40" s="95"/>
      <c r="I40" s="95"/>
      <c r="J40" s="95"/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89"/>
    </row>
    <row r="41" spans="2:17" x14ac:dyDescent="0.3">
      <c r="B41" s="3" t="s">
        <v>173</v>
      </c>
      <c r="C41" s="94"/>
      <c r="D41" s="94"/>
      <c r="E41" s="94"/>
      <c r="F41" s="94"/>
      <c r="G41" s="94"/>
      <c r="H41" s="94"/>
      <c r="I41" s="94"/>
      <c r="J41" s="94"/>
      <c r="K41" s="94">
        <v>251335</v>
      </c>
      <c r="L41" s="94">
        <v>144365</v>
      </c>
      <c r="M41" s="94">
        <v>478802</v>
      </c>
      <c r="N41" s="94">
        <v>-229955</v>
      </c>
      <c r="O41" s="94">
        <v>-305152</v>
      </c>
      <c r="P41" s="94">
        <v>-257353</v>
      </c>
      <c r="Q41" s="89"/>
    </row>
    <row r="42" spans="2:17" x14ac:dyDescent="0.3"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P42" s="89"/>
      <c r="Q42" s="89"/>
    </row>
    <row r="43" spans="2:17" x14ac:dyDescent="0.3"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P43" s="89"/>
      <c r="Q43" s="89"/>
    </row>
    <row r="44" spans="2:17" x14ac:dyDescent="0.3">
      <c r="B44" s="80" t="s">
        <v>675</v>
      </c>
      <c r="C44" s="33"/>
      <c r="D44" s="33"/>
      <c r="E44" s="33"/>
      <c r="G44" s="33"/>
      <c r="H44" s="33"/>
      <c r="I44" s="33"/>
      <c r="J44" s="33"/>
      <c r="K44" s="33"/>
      <c r="L44" s="33"/>
      <c r="M44" s="33"/>
      <c r="N44" s="33"/>
      <c r="P44" s="89"/>
      <c r="Q44" s="89"/>
    </row>
    <row r="45" spans="2:17" x14ac:dyDescent="0.3">
      <c r="B45" s="24" t="s">
        <v>679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P45" s="89"/>
      <c r="Q45" s="89"/>
    </row>
    <row r="46" spans="2:17" x14ac:dyDescent="0.3">
      <c r="B46" s="24" t="s">
        <v>676</v>
      </c>
      <c r="P46" s="89"/>
      <c r="Q46" s="89"/>
    </row>
    <row r="47" spans="2:17" x14ac:dyDescent="0.3">
      <c r="P47" s="89"/>
      <c r="Q47" s="89"/>
    </row>
    <row r="48" spans="2:17" x14ac:dyDescent="0.3">
      <c r="P48" s="89"/>
      <c r="Q48" s="89"/>
    </row>
    <row r="49" spans="16:17" x14ac:dyDescent="0.3">
      <c r="P49" s="89"/>
      <c r="Q49" s="89"/>
    </row>
    <row r="50" spans="16:17" x14ac:dyDescent="0.3">
      <c r="P50" s="89"/>
      <c r="Q50" s="89"/>
    </row>
    <row r="51" spans="16:17" x14ac:dyDescent="0.3">
      <c r="P51" s="89"/>
      <c r="Q51" s="89"/>
    </row>
    <row r="52" spans="16:17" x14ac:dyDescent="0.3">
      <c r="P52" s="89"/>
      <c r="Q52" s="89"/>
    </row>
    <row r="53" spans="16:17" x14ac:dyDescent="0.3">
      <c r="P53" s="89"/>
      <c r="Q53" s="89"/>
    </row>
    <row r="54" spans="16:17" x14ac:dyDescent="0.3">
      <c r="P54" s="89"/>
      <c r="Q54" s="89"/>
    </row>
    <row r="55" spans="16:17" x14ac:dyDescent="0.3">
      <c r="P55" s="89"/>
      <c r="Q55" s="89"/>
    </row>
    <row r="56" spans="16:17" x14ac:dyDescent="0.3">
      <c r="P56" s="89"/>
      <c r="Q56" s="89"/>
    </row>
    <row r="57" spans="16:17" x14ac:dyDescent="0.3">
      <c r="P57" s="89"/>
      <c r="Q57" s="89"/>
    </row>
    <row r="58" spans="16:17" x14ac:dyDescent="0.3">
      <c r="P58" s="89"/>
      <c r="Q58" s="89"/>
    </row>
    <row r="59" spans="16:17" x14ac:dyDescent="0.3">
      <c r="P59" s="89"/>
      <c r="Q59" s="89"/>
    </row>
    <row r="60" spans="16:17" x14ac:dyDescent="0.3">
      <c r="P60" s="89"/>
      <c r="Q60" s="89"/>
    </row>
    <row r="61" spans="16:17" x14ac:dyDescent="0.3">
      <c r="P61" s="89"/>
      <c r="Q61" s="89"/>
    </row>
    <row r="62" spans="16:17" x14ac:dyDescent="0.3">
      <c r="P62" s="89"/>
      <c r="Q62" s="89"/>
    </row>
    <row r="63" spans="16:17" x14ac:dyDescent="0.3">
      <c r="P63" s="89"/>
      <c r="Q63" s="89"/>
    </row>
    <row r="64" spans="16:17" x14ac:dyDescent="0.3">
      <c r="P64" s="89"/>
      <c r="Q64" s="89"/>
    </row>
    <row r="65" spans="16:17" x14ac:dyDescent="0.3">
      <c r="P65" s="89"/>
      <c r="Q65" s="89"/>
    </row>
    <row r="66" spans="16:17" x14ac:dyDescent="0.3">
      <c r="P66" s="89"/>
      <c r="Q66" s="89"/>
    </row>
    <row r="67" spans="16:17" x14ac:dyDescent="0.3">
      <c r="P67" s="89"/>
      <c r="Q67" s="89"/>
    </row>
    <row r="68" spans="16:17" x14ac:dyDescent="0.3">
      <c r="P68" s="89"/>
      <c r="Q68" s="89"/>
    </row>
    <row r="69" spans="16:17" x14ac:dyDescent="0.3">
      <c r="P69" s="89"/>
      <c r="Q69" s="89"/>
    </row>
    <row r="70" spans="16:17" x14ac:dyDescent="0.3">
      <c r="P70" s="89"/>
      <c r="Q70" s="89"/>
    </row>
    <row r="71" spans="16:17" x14ac:dyDescent="0.3">
      <c r="P71" s="89"/>
      <c r="Q71" s="89"/>
    </row>
    <row r="72" spans="16:17" x14ac:dyDescent="0.3">
      <c r="P72" s="89"/>
      <c r="Q72" s="89"/>
    </row>
    <row r="73" spans="16:17" x14ac:dyDescent="0.3">
      <c r="P73" s="89"/>
      <c r="Q73" s="89"/>
    </row>
    <row r="74" spans="16:17" x14ac:dyDescent="0.3">
      <c r="P74" s="89"/>
      <c r="Q74" s="89"/>
    </row>
    <row r="75" spans="16:17" x14ac:dyDescent="0.3">
      <c r="P75" s="89"/>
      <c r="Q75" s="89"/>
    </row>
    <row r="76" spans="16:17" x14ac:dyDescent="0.3">
      <c r="P76" s="89"/>
      <c r="Q76" s="89"/>
    </row>
    <row r="77" spans="16:17" x14ac:dyDescent="0.3">
      <c r="P77" s="89"/>
      <c r="Q77" s="89"/>
    </row>
    <row r="78" spans="16:17" x14ac:dyDescent="0.3">
      <c r="P78" s="89"/>
      <c r="Q78" s="89"/>
    </row>
    <row r="79" spans="16:17" x14ac:dyDescent="0.3">
      <c r="P79" s="89"/>
      <c r="Q79" s="89"/>
    </row>
    <row r="80" spans="16:17" x14ac:dyDescent="0.3">
      <c r="P80" s="89"/>
      <c r="Q80" s="89"/>
    </row>
    <row r="81" spans="16:17" x14ac:dyDescent="0.3">
      <c r="P81" s="89"/>
      <c r="Q81" s="89"/>
    </row>
    <row r="82" spans="16:17" x14ac:dyDescent="0.3">
      <c r="P82" s="89"/>
      <c r="Q82" s="89"/>
    </row>
    <row r="83" spans="16:17" x14ac:dyDescent="0.3">
      <c r="P83" s="89"/>
      <c r="Q83" s="89"/>
    </row>
    <row r="84" spans="16:17" x14ac:dyDescent="0.3">
      <c r="P84" s="89"/>
      <c r="Q84" s="89"/>
    </row>
    <row r="85" spans="16:17" x14ac:dyDescent="0.3">
      <c r="P85" s="89"/>
      <c r="Q85" s="89"/>
    </row>
    <row r="86" spans="16:17" x14ac:dyDescent="0.3">
      <c r="P86" s="89"/>
      <c r="Q86" s="89"/>
    </row>
    <row r="87" spans="16:17" x14ac:dyDescent="0.3">
      <c r="P87" s="89"/>
      <c r="Q87" s="89"/>
    </row>
    <row r="88" spans="16:17" x14ac:dyDescent="0.3">
      <c r="P88" s="89"/>
      <c r="Q88" s="89"/>
    </row>
    <row r="89" spans="16:17" x14ac:dyDescent="0.3">
      <c r="P89" s="89"/>
      <c r="Q89" s="89"/>
    </row>
    <row r="90" spans="16:17" x14ac:dyDescent="0.3">
      <c r="P90" s="89"/>
      <c r="Q90" s="89"/>
    </row>
    <row r="91" spans="16:17" x14ac:dyDescent="0.3">
      <c r="P91" s="89"/>
      <c r="Q91" s="89"/>
    </row>
    <row r="92" spans="16:17" x14ac:dyDescent="0.3">
      <c r="P92" s="89"/>
      <c r="Q92" s="89"/>
    </row>
    <row r="93" spans="16:17" x14ac:dyDescent="0.3">
      <c r="P93" s="89"/>
      <c r="Q93" s="89"/>
    </row>
    <row r="94" spans="16:17" x14ac:dyDescent="0.3">
      <c r="P94" s="89"/>
      <c r="Q94" s="89"/>
    </row>
    <row r="95" spans="16:17" x14ac:dyDescent="0.3">
      <c r="P95" s="89"/>
      <c r="Q95" s="89"/>
    </row>
    <row r="96" spans="16:17" x14ac:dyDescent="0.3">
      <c r="P96" s="89"/>
      <c r="Q96" s="89"/>
    </row>
    <row r="97" spans="16:17" x14ac:dyDescent="0.3">
      <c r="P97" s="89"/>
      <c r="Q97" s="89"/>
    </row>
    <row r="98" spans="16:17" x14ac:dyDescent="0.3">
      <c r="P98" s="89"/>
      <c r="Q98" s="89"/>
    </row>
    <row r="99" spans="16:17" x14ac:dyDescent="0.3">
      <c r="P99" s="89"/>
      <c r="Q99" s="89"/>
    </row>
    <row r="100" spans="16:17" x14ac:dyDescent="0.3">
      <c r="P100" s="89"/>
      <c r="Q100" s="89"/>
    </row>
    <row r="101" spans="16:17" x14ac:dyDescent="0.3">
      <c r="P101" s="89"/>
      <c r="Q101" s="89"/>
    </row>
    <row r="102" spans="16:17" x14ac:dyDescent="0.3">
      <c r="P102" s="89"/>
      <c r="Q102" s="89"/>
    </row>
    <row r="103" spans="16:17" x14ac:dyDescent="0.3">
      <c r="P103" s="89"/>
      <c r="Q103" s="89"/>
    </row>
    <row r="104" spans="16:17" x14ac:dyDescent="0.3">
      <c r="P104" s="89"/>
      <c r="Q104" s="89"/>
    </row>
    <row r="105" spans="16:17" x14ac:dyDescent="0.3">
      <c r="P105" s="89"/>
      <c r="Q105" s="89"/>
    </row>
    <row r="106" spans="16:17" x14ac:dyDescent="0.3">
      <c r="P106" s="89"/>
      <c r="Q106" s="89"/>
    </row>
    <row r="107" spans="16:17" x14ac:dyDescent="0.3">
      <c r="P107" s="89"/>
      <c r="Q107" s="89"/>
    </row>
    <row r="108" spans="16:17" x14ac:dyDescent="0.3">
      <c r="P108" s="89"/>
      <c r="Q108" s="89"/>
    </row>
  </sheetData>
  <mergeCells count="5">
    <mergeCell ref="B2:B3"/>
    <mergeCell ref="C3:F3"/>
    <mergeCell ref="G3:J3"/>
    <mergeCell ref="K3:N3"/>
    <mergeCell ref="O3:P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3EA01-4D25-43E3-8FA9-F56A99D45B6F}">
  <sheetPr codeName="Planilha12"/>
  <dimension ref="B1:P46"/>
  <sheetViews>
    <sheetView showGridLines="0" topLeftCell="A15" zoomScale="55" zoomScaleNormal="55" workbookViewId="0">
      <pane xSplit="2" topLeftCell="H1" activePane="topRight" state="frozen"/>
      <selection activeCell="P5" sqref="P5"/>
      <selection pane="topRight" activeCell="P5" sqref="P5"/>
    </sheetView>
  </sheetViews>
  <sheetFormatPr defaultColWidth="8.453125" defaultRowHeight="13.5" x14ac:dyDescent="0.3"/>
  <cols>
    <col min="1" max="1" width="2.1796875" style="19" customWidth="1"/>
    <col min="2" max="2" width="54.453125" style="19" customWidth="1"/>
    <col min="3" max="14" width="15" style="19" customWidth="1"/>
    <col min="15" max="16" width="13.26953125" style="19" bestFit="1" customWidth="1"/>
    <col min="17" max="16384" width="8.453125" style="19"/>
  </cols>
  <sheetData>
    <row r="1" spans="2:16" ht="14.5" customHeight="1" x14ac:dyDescent="0.3">
      <c r="F1" s="46"/>
    </row>
    <row r="2" spans="2:16" ht="14.5" customHeight="1" x14ac:dyDescent="0.3">
      <c r="B2" s="123" t="s">
        <v>45</v>
      </c>
      <c r="I2" s="45"/>
      <c r="M2" s="45"/>
      <c r="N2" s="45"/>
    </row>
    <row r="3" spans="2:16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31">
        <v>2024</v>
      </c>
      <c r="P3" s="131"/>
    </row>
    <row r="4" spans="2:16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</row>
    <row r="5" spans="2:16" s="22" customFormat="1" x14ac:dyDescent="0.3">
      <c r="B5" s="22" t="s">
        <v>140</v>
      </c>
      <c r="C5" s="94">
        <v>1802984</v>
      </c>
      <c r="D5" s="94">
        <v>1774479</v>
      </c>
      <c r="E5" s="94">
        <v>2150916</v>
      </c>
      <c r="F5" s="94">
        <v>2414582</v>
      </c>
      <c r="G5" s="94">
        <v>2002819</v>
      </c>
      <c r="H5" s="94">
        <v>2228329</v>
      </c>
      <c r="I5" s="94">
        <v>1788840</v>
      </c>
      <c r="J5" s="94">
        <v>1850279</v>
      </c>
      <c r="K5" s="94">
        <v>2151411</v>
      </c>
      <c r="L5" s="94">
        <v>2110110</v>
      </c>
      <c r="M5" s="94">
        <v>1864651</v>
      </c>
      <c r="N5" s="94">
        <v>1986865</v>
      </c>
      <c r="O5" s="94">
        <v>1942376</v>
      </c>
      <c r="P5" s="94">
        <v>1800314</v>
      </c>
    </row>
    <row r="6" spans="2:16" x14ac:dyDescent="0.3">
      <c r="B6" s="49" t="s">
        <v>46</v>
      </c>
      <c r="C6" s="95">
        <v>973764</v>
      </c>
      <c r="D6" s="95">
        <v>971910</v>
      </c>
      <c r="E6" s="95">
        <v>1028401</v>
      </c>
      <c r="F6" s="95">
        <v>1042242</v>
      </c>
      <c r="G6" s="95">
        <v>942235</v>
      </c>
      <c r="H6" s="95">
        <v>962782</v>
      </c>
      <c r="I6" s="95">
        <v>1105667</v>
      </c>
      <c r="J6" s="95">
        <v>1070169</v>
      </c>
      <c r="K6" s="95">
        <v>1092730</v>
      </c>
      <c r="L6" s="95">
        <v>1096791</v>
      </c>
      <c r="M6" s="95">
        <v>1102354</v>
      </c>
      <c r="N6" s="95">
        <v>1148912</v>
      </c>
      <c r="O6" s="95">
        <v>937688</v>
      </c>
      <c r="P6" s="95">
        <v>927348</v>
      </c>
    </row>
    <row r="7" spans="2:16" x14ac:dyDescent="0.3">
      <c r="B7" s="54" t="s">
        <v>47</v>
      </c>
      <c r="C7" s="96">
        <v>97726</v>
      </c>
      <c r="D7" s="96">
        <v>66100</v>
      </c>
      <c r="E7" s="96">
        <v>65571</v>
      </c>
      <c r="F7" s="96">
        <v>45779</v>
      </c>
      <c r="G7" s="96">
        <v>19064</v>
      </c>
      <c r="H7" s="96">
        <v>21716</v>
      </c>
      <c r="I7" s="96">
        <v>26811</v>
      </c>
      <c r="J7" s="96">
        <v>23824</v>
      </c>
      <c r="K7" s="96">
        <v>133259</v>
      </c>
      <c r="L7" s="96">
        <v>138309</v>
      </c>
      <c r="M7" s="96">
        <v>154256</v>
      </c>
      <c r="N7" s="96">
        <v>155468</v>
      </c>
      <c r="O7" s="96">
        <v>115548</v>
      </c>
      <c r="P7" s="96">
        <v>115613</v>
      </c>
    </row>
    <row r="8" spans="2:16" x14ac:dyDescent="0.3">
      <c r="B8" s="55" t="s">
        <v>141</v>
      </c>
      <c r="C8" s="97">
        <v>147155</v>
      </c>
      <c r="D8" s="97">
        <v>162432</v>
      </c>
      <c r="E8" s="97">
        <v>177639</v>
      </c>
      <c r="F8" s="97">
        <v>171117</v>
      </c>
      <c r="G8" s="97">
        <v>188913</v>
      </c>
      <c r="H8" s="97">
        <v>200565</v>
      </c>
      <c r="I8" s="97">
        <v>249138</v>
      </c>
      <c r="J8" s="97">
        <v>224870</v>
      </c>
      <c r="K8" s="97">
        <v>200974</v>
      </c>
      <c r="L8" s="97">
        <v>227496</v>
      </c>
      <c r="M8" s="97">
        <v>221779</v>
      </c>
      <c r="N8" s="97">
        <v>224833</v>
      </c>
      <c r="O8" s="97">
        <v>76574</v>
      </c>
      <c r="P8" s="97">
        <v>77442</v>
      </c>
    </row>
    <row r="9" spans="2:16" x14ac:dyDescent="0.3">
      <c r="B9" s="54" t="s">
        <v>142</v>
      </c>
      <c r="C9" s="96">
        <v>76438</v>
      </c>
      <c r="D9" s="96">
        <v>94840</v>
      </c>
      <c r="E9" s="96">
        <v>92193</v>
      </c>
      <c r="F9" s="96">
        <v>124960</v>
      </c>
      <c r="G9" s="96">
        <v>35318</v>
      </c>
      <c r="H9" s="96">
        <v>31449</v>
      </c>
      <c r="I9" s="96">
        <v>21617</v>
      </c>
      <c r="J9" s="96">
        <v>22393</v>
      </c>
      <c r="K9" s="96">
        <v>96543</v>
      </c>
      <c r="L9" s="96">
        <v>84278</v>
      </c>
      <c r="M9" s="96">
        <v>55876</v>
      </c>
      <c r="N9" s="96">
        <v>91838</v>
      </c>
      <c r="O9" s="96">
        <v>227905</v>
      </c>
      <c r="P9" s="96">
        <v>206762</v>
      </c>
    </row>
    <row r="10" spans="2:16" x14ac:dyDescent="0.3">
      <c r="B10" s="55" t="s">
        <v>143</v>
      </c>
      <c r="C10" s="97">
        <v>652445</v>
      </c>
      <c r="D10" s="97">
        <v>648538</v>
      </c>
      <c r="E10" s="97">
        <v>692998</v>
      </c>
      <c r="F10" s="97">
        <v>700386</v>
      </c>
      <c r="G10" s="97">
        <v>698940</v>
      </c>
      <c r="H10" s="97">
        <v>709052</v>
      </c>
      <c r="I10" s="97">
        <v>808101</v>
      </c>
      <c r="J10" s="97">
        <v>799082</v>
      </c>
      <c r="K10" s="97">
        <v>661954</v>
      </c>
      <c r="L10" s="97">
        <v>646708</v>
      </c>
      <c r="M10" s="97">
        <v>670443</v>
      </c>
      <c r="N10" s="97">
        <v>676773</v>
      </c>
      <c r="O10" s="97">
        <v>517661</v>
      </c>
      <c r="P10" s="97">
        <v>527531</v>
      </c>
    </row>
    <row r="11" spans="2:16" x14ac:dyDescent="0.3">
      <c r="B11" s="54" t="s">
        <v>144</v>
      </c>
      <c r="C11" s="96">
        <v>0</v>
      </c>
      <c r="D11" s="96">
        <v>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/>
    </row>
    <row r="12" spans="2:16" x14ac:dyDescent="0.3">
      <c r="B12" s="49" t="s">
        <v>50</v>
      </c>
      <c r="C12" s="95">
        <v>1182279</v>
      </c>
      <c r="D12" s="95">
        <v>1166997</v>
      </c>
      <c r="E12" s="95">
        <v>1440029</v>
      </c>
      <c r="F12" s="95">
        <v>1686380</v>
      </c>
      <c r="G12" s="95">
        <v>1407983</v>
      </c>
      <c r="H12" s="95">
        <v>1632505</v>
      </c>
      <c r="I12" s="95">
        <v>1085020</v>
      </c>
      <c r="J12" s="95">
        <v>1151619</v>
      </c>
      <c r="K12" s="95">
        <v>1448967</v>
      </c>
      <c r="L12" s="95">
        <v>1397371</v>
      </c>
      <c r="M12" s="95">
        <v>1198148</v>
      </c>
      <c r="N12" s="95">
        <v>1265395</v>
      </c>
      <c r="O12" s="95">
        <v>1357510</v>
      </c>
      <c r="P12" s="95">
        <v>1254970</v>
      </c>
    </row>
    <row r="13" spans="2:16" x14ac:dyDescent="0.3">
      <c r="B13" s="54" t="s">
        <v>145</v>
      </c>
      <c r="C13" s="96">
        <v>479462</v>
      </c>
      <c r="D13" s="96">
        <v>486360</v>
      </c>
      <c r="E13" s="96">
        <v>405335</v>
      </c>
      <c r="F13" s="96">
        <v>663112</v>
      </c>
      <c r="G13" s="96">
        <v>542157</v>
      </c>
      <c r="H13" s="96">
        <v>569563</v>
      </c>
      <c r="I13" s="96">
        <v>581207</v>
      </c>
      <c r="J13" s="96">
        <v>575324</v>
      </c>
      <c r="K13" s="96">
        <v>589197</v>
      </c>
      <c r="L13" s="96">
        <v>615933</v>
      </c>
      <c r="M13" s="96">
        <v>629194</v>
      </c>
      <c r="N13" s="96">
        <v>565102</v>
      </c>
      <c r="O13" s="96">
        <v>602503</v>
      </c>
      <c r="P13" s="96">
        <v>627124</v>
      </c>
    </row>
    <row r="14" spans="2:16" x14ac:dyDescent="0.3">
      <c r="B14" s="55" t="s">
        <v>146</v>
      </c>
      <c r="C14" s="97">
        <v>656266</v>
      </c>
      <c r="D14" s="97">
        <v>587296</v>
      </c>
      <c r="E14" s="97">
        <v>833578</v>
      </c>
      <c r="F14" s="97">
        <v>845151</v>
      </c>
      <c r="G14" s="97">
        <v>777596</v>
      </c>
      <c r="H14" s="97">
        <v>950232</v>
      </c>
      <c r="I14" s="97">
        <v>197754</v>
      </c>
      <c r="J14" s="97">
        <v>477950</v>
      </c>
      <c r="K14" s="97">
        <v>706034</v>
      </c>
      <c r="L14" s="97">
        <v>618454</v>
      </c>
      <c r="M14" s="97">
        <v>397350</v>
      </c>
      <c r="N14" s="97">
        <v>479306</v>
      </c>
      <c r="O14" s="97">
        <v>634271</v>
      </c>
      <c r="P14" s="97">
        <v>489844</v>
      </c>
    </row>
    <row r="15" spans="2:16" s="22" customFormat="1" x14ac:dyDescent="0.3">
      <c r="B15" s="54" t="s">
        <v>147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</row>
    <row r="16" spans="2:16" x14ac:dyDescent="0.3">
      <c r="B16" s="55" t="s">
        <v>148</v>
      </c>
      <c r="C16" s="97">
        <v>46551</v>
      </c>
      <c r="D16" s="97">
        <v>93341</v>
      </c>
      <c r="E16" s="97">
        <v>201116</v>
      </c>
      <c r="F16" s="97">
        <v>178117</v>
      </c>
      <c r="G16" s="97">
        <v>88230</v>
      </c>
      <c r="H16" s="97">
        <v>112710</v>
      </c>
      <c r="I16" s="97">
        <v>306059</v>
      </c>
      <c r="J16" s="97">
        <v>98345</v>
      </c>
      <c r="K16" s="97">
        <v>153736</v>
      </c>
      <c r="L16" s="97">
        <v>162984</v>
      </c>
      <c r="M16" s="97">
        <v>171604</v>
      </c>
      <c r="N16" s="97">
        <v>220987</v>
      </c>
      <c r="O16" s="97">
        <v>120736</v>
      </c>
      <c r="P16" s="97">
        <v>138002</v>
      </c>
    </row>
    <row r="17" spans="2:16" x14ac:dyDescent="0.3">
      <c r="B17" s="22" t="s">
        <v>149</v>
      </c>
      <c r="C17" s="94">
        <v>15417</v>
      </c>
      <c r="D17" s="94">
        <v>5961</v>
      </c>
      <c r="E17" s="94">
        <v>13601</v>
      </c>
      <c r="F17" s="94">
        <v>-1708</v>
      </c>
      <c r="G17" s="94">
        <v>14090</v>
      </c>
      <c r="H17" s="94">
        <v>19819</v>
      </c>
      <c r="I17" s="94">
        <v>19032</v>
      </c>
      <c r="J17" s="94">
        <v>27899</v>
      </c>
      <c r="K17" s="94">
        <v>15401</v>
      </c>
      <c r="L17" s="94">
        <v>15268</v>
      </c>
      <c r="M17" s="94">
        <v>13917</v>
      </c>
      <c r="N17" s="94">
        <v>16176</v>
      </c>
      <c r="O17" s="94">
        <v>19521</v>
      </c>
      <c r="P17" s="94">
        <v>20221</v>
      </c>
    </row>
    <row r="18" spans="2:16" x14ac:dyDescent="0.3">
      <c r="B18" s="49" t="s">
        <v>150</v>
      </c>
      <c r="C18" s="95">
        <v>-368476</v>
      </c>
      <c r="D18" s="95">
        <v>-370389</v>
      </c>
      <c r="E18" s="95">
        <v>-331115</v>
      </c>
      <c r="F18" s="95">
        <v>-312332</v>
      </c>
      <c r="G18" s="95">
        <v>-361489</v>
      </c>
      <c r="H18" s="95">
        <v>-386777</v>
      </c>
      <c r="I18" s="95">
        <v>-420879</v>
      </c>
      <c r="J18" s="95">
        <v>-399408</v>
      </c>
      <c r="K18" s="95">
        <v>-405687</v>
      </c>
      <c r="L18" s="95">
        <v>-399320</v>
      </c>
      <c r="M18" s="95">
        <v>-449768</v>
      </c>
      <c r="N18" s="95">
        <v>-443618</v>
      </c>
      <c r="O18" s="95">
        <v>-372343</v>
      </c>
      <c r="P18" s="95">
        <v>-402225</v>
      </c>
    </row>
    <row r="19" spans="2:16" x14ac:dyDescent="0.3">
      <c r="B19" s="22" t="s">
        <v>151</v>
      </c>
      <c r="C19" s="94">
        <v>-1235833</v>
      </c>
      <c r="D19" s="94">
        <v>-1082568</v>
      </c>
      <c r="E19" s="94">
        <v>1806692</v>
      </c>
      <c r="F19" s="94">
        <v>-1650480</v>
      </c>
      <c r="G19" s="94">
        <v>-1022949</v>
      </c>
      <c r="H19" s="94">
        <v>-1254577</v>
      </c>
      <c r="I19" s="94">
        <v>-1462721</v>
      </c>
      <c r="J19" s="94">
        <v>-1342559</v>
      </c>
      <c r="K19" s="94">
        <v>-1158727</v>
      </c>
      <c r="L19" s="94">
        <v>-848027</v>
      </c>
      <c r="M19" s="94">
        <v>-439527</v>
      </c>
      <c r="N19" s="94">
        <v>-1908835</v>
      </c>
      <c r="O19" s="94">
        <v>-932575</v>
      </c>
      <c r="P19" s="94">
        <v>-1127237</v>
      </c>
    </row>
    <row r="20" spans="2:16" x14ac:dyDescent="0.3">
      <c r="B20" s="55" t="s">
        <v>152</v>
      </c>
      <c r="C20" s="97">
        <v>-246935</v>
      </c>
      <c r="D20" s="97">
        <v>-225203</v>
      </c>
      <c r="E20" s="97">
        <v>-147080</v>
      </c>
      <c r="F20" s="97">
        <v>-364678</v>
      </c>
      <c r="G20" s="97">
        <v>-263123</v>
      </c>
      <c r="H20" s="97">
        <v>-324800</v>
      </c>
      <c r="I20" s="97">
        <v>-253423</v>
      </c>
      <c r="J20" s="97">
        <v>-703842</v>
      </c>
      <c r="K20" s="97">
        <v>-251491</v>
      </c>
      <c r="L20" s="97">
        <v>-333095</v>
      </c>
      <c r="M20" s="97">
        <v>-254791</v>
      </c>
      <c r="N20" s="97">
        <v>-263678</v>
      </c>
      <c r="O20" s="97">
        <v>-238858</v>
      </c>
      <c r="P20" s="97">
        <v>-250836</v>
      </c>
    </row>
    <row r="21" spans="2:16" x14ac:dyDescent="0.3">
      <c r="B21" s="54" t="s">
        <v>153</v>
      </c>
      <c r="C21" s="96">
        <v>-7046</v>
      </c>
      <c r="D21" s="96">
        <v>-9889</v>
      </c>
      <c r="E21" s="96">
        <v>-7154</v>
      </c>
      <c r="F21" s="96">
        <v>-11104</v>
      </c>
      <c r="G21" s="96">
        <v>-9426</v>
      </c>
      <c r="H21" s="96">
        <v>-8314</v>
      </c>
      <c r="I21" s="96">
        <v>-11851</v>
      </c>
      <c r="J21" s="96">
        <v>-13863</v>
      </c>
      <c r="K21" s="96">
        <v>-8534</v>
      </c>
      <c r="L21" s="96">
        <v>-8345</v>
      </c>
      <c r="M21" s="96">
        <v>-9604</v>
      </c>
      <c r="N21" s="96">
        <v>-16996</v>
      </c>
      <c r="O21" s="96">
        <v>-12833</v>
      </c>
      <c r="P21" s="96">
        <v>-5693</v>
      </c>
    </row>
    <row r="22" spans="2:16" x14ac:dyDescent="0.3">
      <c r="B22" s="57" t="s">
        <v>154</v>
      </c>
      <c r="C22" s="97">
        <v>-41150</v>
      </c>
      <c r="D22" s="97">
        <v>-61944</v>
      </c>
      <c r="E22" s="97">
        <v>-69790</v>
      </c>
      <c r="F22" s="97">
        <v>-122846</v>
      </c>
      <c r="G22" s="97">
        <v>-48469</v>
      </c>
      <c r="H22" s="97">
        <v>-75875</v>
      </c>
      <c r="I22" s="97">
        <v>-82437</v>
      </c>
      <c r="J22" s="97">
        <v>-119816</v>
      </c>
      <c r="K22" s="97">
        <v>-83749</v>
      </c>
      <c r="L22" s="97">
        <v>-92855</v>
      </c>
      <c r="M22" s="97">
        <v>-86389</v>
      </c>
      <c r="N22" s="97">
        <v>-104627</v>
      </c>
      <c r="O22" s="97">
        <v>-75368</v>
      </c>
      <c r="P22" s="97">
        <v>-87421</v>
      </c>
    </row>
    <row r="23" spans="2:16" x14ac:dyDescent="0.3">
      <c r="B23" s="54" t="s">
        <v>155</v>
      </c>
      <c r="C23" s="96">
        <v>-49773</v>
      </c>
      <c r="D23" s="96">
        <v>-61263</v>
      </c>
      <c r="E23" s="96">
        <v>-254077</v>
      </c>
      <c r="F23" s="96">
        <v>-110488</v>
      </c>
      <c r="G23" s="96">
        <v>-50012</v>
      </c>
      <c r="H23" s="96">
        <v>-56910</v>
      </c>
      <c r="I23" s="96">
        <v>-67803</v>
      </c>
      <c r="J23" s="96">
        <v>-60942</v>
      </c>
      <c r="K23" s="96">
        <v>-49447</v>
      </c>
      <c r="L23" s="96">
        <v>-50169</v>
      </c>
      <c r="M23" s="96">
        <v>-72337</v>
      </c>
      <c r="N23" s="96">
        <v>-72573</v>
      </c>
      <c r="O23" s="96">
        <v>-66891</v>
      </c>
      <c r="P23" s="96">
        <v>-58798</v>
      </c>
    </row>
    <row r="24" spans="2:16" x14ac:dyDescent="0.3">
      <c r="B24" s="55" t="s">
        <v>156</v>
      </c>
      <c r="C24" s="97">
        <v>-213839</v>
      </c>
      <c r="D24" s="97">
        <v>-216562</v>
      </c>
      <c r="E24" s="97">
        <v>-219549</v>
      </c>
      <c r="F24" s="97">
        <v>-218921</v>
      </c>
      <c r="G24" s="97">
        <v>-220129</v>
      </c>
      <c r="H24" s="97">
        <v>-219652</v>
      </c>
      <c r="I24" s="97">
        <v>-254411</v>
      </c>
      <c r="J24" s="97">
        <v>-254733</v>
      </c>
      <c r="K24" s="97">
        <v>-253378</v>
      </c>
      <c r="L24" s="97">
        <v>-255158</v>
      </c>
      <c r="M24" s="97">
        <v>-285446</v>
      </c>
      <c r="N24" s="97">
        <v>-283097</v>
      </c>
      <c r="O24" s="97">
        <v>-286752</v>
      </c>
      <c r="P24" s="97">
        <v>-287408</v>
      </c>
    </row>
    <row r="25" spans="2:16" s="22" customFormat="1" x14ac:dyDescent="0.3">
      <c r="B25" s="54" t="s">
        <v>157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</row>
    <row r="26" spans="2:16" x14ac:dyDescent="0.3">
      <c r="B26" s="55" t="s">
        <v>158</v>
      </c>
      <c r="C26" s="97">
        <v>-66964</v>
      </c>
      <c r="D26" s="97">
        <v>-136979</v>
      </c>
      <c r="E26" s="97">
        <v>-200290</v>
      </c>
      <c r="F26" s="97">
        <v>-274887</v>
      </c>
      <c r="G26" s="97">
        <v>-132862</v>
      </c>
      <c r="H26" s="97">
        <v>-167669</v>
      </c>
      <c r="I26" s="97">
        <v>-264992</v>
      </c>
      <c r="J26" s="97">
        <v>-352576</v>
      </c>
      <c r="K26" s="97">
        <v>-268594</v>
      </c>
      <c r="L26" s="97">
        <v>-221148</v>
      </c>
      <c r="M26" s="97">
        <v>-231055</v>
      </c>
      <c r="N26" s="97">
        <v>-324120</v>
      </c>
      <c r="O26" s="97">
        <v>-178658</v>
      </c>
      <c r="P26" s="97">
        <v>-206061</v>
      </c>
    </row>
    <row r="27" spans="2:16" x14ac:dyDescent="0.3">
      <c r="B27" s="54" t="s">
        <v>159</v>
      </c>
      <c r="C27" s="96">
        <v>-490357</v>
      </c>
      <c r="D27" s="96">
        <v>-270086</v>
      </c>
      <c r="E27" s="96">
        <v>-130279</v>
      </c>
      <c r="F27" s="96">
        <v>-351750</v>
      </c>
      <c r="G27" s="96">
        <v>-158372</v>
      </c>
      <c r="H27" s="96">
        <v>-274147</v>
      </c>
      <c r="I27" s="96">
        <v>-622600</v>
      </c>
      <c r="J27" s="96">
        <v>263836</v>
      </c>
      <c r="K27" s="96">
        <v>-115997</v>
      </c>
      <c r="L27" s="96">
        <v>208518</v>
      </c>
      <c r="M27" s="96">
        <v>442447</v>
      </c>
      <c r="N27" s="96">
        <v>-744624</v>
      </c>
      <c r="O27" s="96">
        <v>-31983</v>
      </c>
      <c r="P27" s="96">
        <v>-155480</v>
      </c>
    </row>
    <row r="28" spans="2:16" x14ac:dyDescent="0.3">
      <c r="B28" s="55" t="s">
        <v>160</v>
      </c>
      <c r="C28" s="97">
        <v>0</v>
      </c>
      <c r="D28" s="97">
        <v>0</v>
      </c>
      <c r="E28" s="97">
        <v>2942521</v>
      </c>
      <c r="F28" s="97">
        <v>0</v>
      </c>
      <c r="G28" s="97">
        <v>0</v>
      </c>
      <c r="H28" s="97">
        <v>0</v>
      </c>
      <c r="I28" s="97">
        <v>225369</v>
      </c>
      <c r="J28" s="97">
        <v>2786</v>
      </c>
      <c r="K28" s="97">
        <v>0</v>
      </c>
      <c r="L28" s="97">
        <v>0</v>
      </c>
      <c r="M28" s="97">
        <v>184</v>
      </c>
      <c r="N28" s="97">
        <v>0</v>
      </c>
      <c r="O28" s="97">
        <v>0</v>
      </c>
      <c r="P28" s="97">
        <v>0</v>
      </c>
    </row>
    <row r="29" spans="2:16" s="22" customFormat="1" x14ac:dyDescent="0.3">
      <c r="B29" s="54" t="s">
        <v>161</v>
      </c>
      <c r="C29" s="96">
        <v>-119769</v>
      </c>
      <c r="D29" s="96">
        <v>-100642</v>
      </c>
      <c r="E29" s="96">
        <v>-107610</v>
      </c>
      <c r="F29" s="96">
        <v>-195806</v>
      </c>
      <c r="G29" s="96">
        <v>-140556</v>
      </c>
      <c r="H29" s="96">
        <v>-127210</v>
      </c>
      <c r="I29" s="96">
        <v>-130573</v>
      </c>
      <c r="J29" s="96">
        <v>-103409</v>
      </c>
      <c r="K29" s="96">
        <v>-127537</v>
      </c>
      <c r="L29" s="96">
        <v>-95775</v>
      </c>
      <c r="M29" s="96">
        <v>57464</v>
      </c>
      <c r="N29" s="96">
        <v>-99120</v>
      </c>
      <c r="O29" s="96">
        <v>-41232</v>
      </c>
      <c r="P29" s="96">
        <v>-75540</v>
      </c>
    </row>
    <row r="30" spans="2:16" s="22" customFormat="1" x14ac:dyDescent="0.3">
      <c r="B30" s="49" t="s">
        <v>162</v>
      </c>
      <c r="C30" s="95">
        <v>48486</v>
      </c>
      <c r="D30" s="95">
        <v>-3211</v>
      </c>
      <c r="E30" s="95">
        <v>82548</v>
      </c>
      <c r="F30" s="95">
        <v>33143</v>
      </c>
      <c r="G30" s="95">
        <v>45190</v>
      </c>
      <c r="H30" s="95">
        <v>47435</v>
      </c>
      <c r="I30" s="95">
        <v>43040</v>
      </c>
      <c r="J30" s="95">
        <v>31568</v>
      </c>
      <c r="K30" s="95">
        <v>46638</v>
      </c>
      <c r="L30" s="95">
        <v>30650</v>
      </c>
      <c r="M30" s="95">
        <v>-5462</v>
      </c>
      <c r="N30" s="95">
        <v>27060</v>
      </c>
      <c r="O30" s="95">
        <v>43430</v>
      </c>
      <c r="P30" s="95">
        <v>28790</v>
      </c>
    </row>
    <row r="31" spans="2:16" x14ac:dyDescent="0.3">
      <c r="B31" s="22" t="s">
        <v>163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-619230</v>
      </c>
      <c r="I31" s="94">
        <v>0</v>
      </c>
      <c r="J31" s="94">
        <v>0</v>
      </c>
      <c r="K31" s="94">
        <v>0</v>
      </c>
      <c r="L31" s="94">
        <v>0</v>
      </c>
      <c r="M31" s="94">
        <v>245831</v>
      </c>
      <c r="N31" s="94">
        <v>0</v>
      </c>
      <c r="O31" s="94">
        <v>0</v>
      </c>
      <c r="P31" s="94">
        <v>0</v>
      </c>
    </row>
    <row r="32" spans="2:16" x14ac:dyDescent="0.3">
      <c r="B32" s="49" t="s">
        <v>164</v>
      </c>
      <c r="C32" s="95">
        <v>615637</v>
      </c>
      <c r="D32" s="95">
        <v>688700</v>
      </c>
      <c r="E32" s="95">
        <v>4040156</v>
      </c>
      <c r="F32" s="95">
        <v>797245</v>
      </c>
      <c r="G32" s="95">
        <v>1025060</v>
      </c>
      <c r="H32" s="95">
        <v>401957</v>
      </c>
      <c r="I32" s="95">
        <v>369159</v>
      </c>
      <c r="J32" s="95">
        <v>539288</v>
      </c>
      <c r="K32" s="95">
        <v>1039322</v>
      </c>
      <c r="L32" s="95">
        <v>1292733</v>
      </c>
      <c r="M32" s="95">
        <v>1665493</v>
      </c>
      <c r="N32" s="95">
        <v>105090</v>
      </c>
      <c r="O32" s="95">
        <v>1053231</v>
      </c>
      <c r="P32" s="95">
        <v>701867</v>
      </c>
    </row>
    <row r="33" spans="2:16" s="22" customFormat="1" x14ac:dyDescent="0.3">
      <c r="B33" s="19" t="s">
        <v>165</v>
      </c>
      <c r="C33" s="96">
        <v>-34506</v>
      </c>
      <c r="D33" s="96">
        <v>-22443</v>
      </c>
      <c r="E33" s="96">
        <v>-22844</v>
      </c>
      <c r="F33" s="96">
        <v>-42267</v>
      </c>
      <c r="G33" s="96">
        <v>-34609</v>
      </c>
      <c r="H33" s="96">
        <v>-34323</v>
      </c>
      <c r="I33" s="96">
        <v>-47489</v>
      </c>
      <c r="J33" s="96">
        <v>-49618</v>
      </c>
      <c r="K33" s="96">
        <v>-96338</v>
      </c>
      <c r="L33" s="96">
        <v>-97629</v>
      </c>
      <c r="M33" s="96">
        <v>-104301</v>
      </c>
      <c r="N33" s="96">
        <v>-103615</v>
      </c>
      <c r="O33" s="96">
        <v>-152453</v>
      </c>
      <c r="P33" s="96">
        <v>-155561</v>
      </c>
    </row>
    <row r="34" spans="2:16" s="22" customFormat="1" x14ac:dyDescent="0.3">
      <c r="B34" s="49" t="s">
        <v>166</v>
      </c>
      <c r="C34" s="95">
        <v>15133</v>
      </c>
      <c r="D34" s="95">
        <v>-54543</v>
      </c>
      <c r="E34" s="95">
        <v>244228</v>
      </c>
      <c r="F34" s="95">
        <v>33428</v>
      </c>
      <c r="G34" s="95">
        <v>14659</v>
      </c>
      <c r="H34" s="95">
        <v>-7114</v>
      </c>
      <c r="I34" s="95">
        <v>-169861</v>
      </c>
      <c r="J34" s="95">
        <v>-320965</v>
      </c>
      <c r="K34" s="95">
        <v>-516004</v>
      </c>
      <c r="L34" s="95">
        <v>-454727</v>
      </c>
      <c r="M34" s="95">
        <v>-343773</v>
      </c>
      <c r="N34" s="95">
        <v>-419785</v>
      </c>
      <c r="O34" s="95">
        <v>-557113</v>
      </c>
      <c r="P34" s="95">
        <v>-669161</v>
      </c>
    </row>
    <row r="35" spans="2:16" x14ac:dyDescent="0.3">
      <c r="B35" s="22" t="s">
        <v>167</v>
      </c>
      <c r="C35" s="100">
        <v>596264</v>
      </c>
      <c r="D35" s="100">
        <v>611714</v>
      </c>
      <c r="E35" s="100">
        <v>4261540</v>
      </c>
      <c r="F35" s="100">
        <v>788406</v>
      </c>
      <c r="G35" s="100">
        <v>1005110</v>
      </c>
      <c r="H35" s="100">
        <v>360520</v>
      </c>
      <c r="I35" s="100">
        <v>151809</v>
      </c>
      <c r="J35" s="100">
        <v>168705</v>
      </c>
      <c r="K35" s="100">
        <v>426980</v>
      </c>
      <c r="L35" s="100">
        <v>740377</v>
      </c>
      <c r="M35" s="100">
        <v>1217419</v>
      </c>
      <c r="N35" s="100">
        <v>-418310</v>
      </c>
      <c r="O35" s="100">
        <v>343665</v>
      </c>
      <c r="P35" s="100">
        <v>-122855</v>
      </c>
    </row>
    <row r="36" spans="2:16" x14ac:dyDescent="0.3">
      <c r="B36" s="48" t="s">
        <v>168</v>
      </c>
      <c r="C36" s="97">
        <v>-266031</v>
      </c>
      <c r="D36" s="97">
        <v>29399</v>
      </c>
      <c r="E36" s="97">
        <v>233277</v>
      </c>
      <c r="F36" s="97">
        <v>3348</v>
      </c>
      <c r="G36" s="97">
        <v>-169972</v>
      </c>
      <c r="H36" s="97">
        <v>75712</v>
      </c>
      <c r="I36" s="97">
        <v>-173924</v>
      </c>
      <c r="J36" s="97">
        <v>179521</v>
      </c>
      <c r="K36" s="97">
        <v>-34215</v>
      </c>
      <c r="L36" s="97">
        <v>-54533</v>
      </c>
      <c r="M36" s="97">
        <v>-152722</v>
      </c>
      <c r="N36" s="97">
        <v>751</v>
      </c>
      <c r="O36" s="97">
        <v>-55279</v>
      </c>
      <c r="P36" s="97">
        <v>55279</v>
      </c>
    </row>
    <row r="37" spans="2:16" x14ac:dyDescent="0.3">
      <c r="B37" s="19" t="s">
        <v>169</v>
      </c>
      <c r="C37" s="96">
        <v>43057</v>
      </c>
      <c r="D37" s="96">
        <v>-81541</v>
      </c>
      <c r="E37" s="96">
        <v>-690484</v>
      </c>
      <c r="F37" s="96">
        <v>-60552</v>
      </c>
      <c r="G37" s="96">
        <v>-83689</v>
      </c>
      <c r="H37" s="96">
        <v>-130579</v>
      </c>
      <c r="I37" s="96">
        <v>134277</v>
      </c>
      <c r="J37" s="96">
        <v>125257</v>
      </c>
      <c r="K37" s="96">
        <v>-89298</v>
      </c>
      <c r="L37" s="96">
        <v>-111106</v>
      </c>
      <c r="M37" s="96">
        <v>5043</v>
      </c>
      <c r="N37" s="96">
        <v>66370</v>
      </c>
      <c r="O37" s="96">
        <v>-84342</v>
      </c>
      <c r="P37" s="96">
        <v>108884</v>
      </c>
    </row>
    <row r="38" spans="2:16" x14ac:dyDescent="0.3">
      <c r="B38" s="48" t="s">
        <v>170</v>
      </c>
      <c r="C38" s="97">
        <v>92635</v>
      </c>
      <c r="D38" s="97">
        <v>77861</v>
      </c>
      <c r="E38" s="97">
        <v>-170496</v>
      </c>
      <c r="F38" s="97">
        <v>7</v>
      </c>
      <c r="G38" s="97">
        <v>124267</v>
      </c>
      <c r="H38" s="97">
        <v>-55425</v>
      </c>
      <c r="I38" s="97">
        <v>127069</v>
      </c>
      <c r="J38" s="97">
        <v>-131231</v>
      </c>
      <c r="K38" s="97">
        <v>25174</v>
      </c>
      <c r="L38" s="97">
        <v>40085</v>
      </c>
      <c r="M38" s="97">
        <v>112311</v>
      </c>
      <c r="N38" s="97">
        <v>-542</v>
      </c>
      <c r="O38" s="97">
        <v>40547</v>
      </c>
      <c r="P38" s="97">
        <v>-40547</v>
      </c>
    </row>
    <row r="39" spans="2:16" x14ac:dyDescent="0.3">
      <c r="B39" s="22" t="s">
        <v>171</v>
      </c>
      <c r="C39" s="94">
        <v>465925</v>
      </c>
      <c r="D39" s="94">
        <v>637433</v>
      </c>
      <c r="E39" s="94">
        <v>3633837</v>
      </c>
      <c r="F39" s="94">
        <v>731209</v>
      </c>
      <c r="G39" s="94">
        <v>875716</v>
      </c>
      <c r="H39" s="94">
        <v>250228</v>
      </c>
      <c r="I39" s="94">
        <v>239231</v>
      </c>
      <c r="J39" s="94">
        <v>342252</v>
      </c>
      <c r="K39" s="94">
        <v>328641</v>
      </c>
      <c r="L39" s="94">
        <v>614823</v>
      </c>
      <c r="M39" s="94">
        <v>1182051</v>
      </c>
      <c r="N39" s="94">
        <v>-351731</v>
      </c>
      <c r="O39" s="94">
        <v>244591</v>
      </c>
      <c r="P39" s="94">
        <v>761</v>
      </c>
    </row>
    <row r="40" spans="2:16" x14ac:dyDescent="0.3">
      <c r="B40" s="49" t="s">
        <v>172</v>
      </c>
      <c r="C40" s="95">
        <v>0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</row>
    <row r="41" spans="2:16" x14ac:dyDescent="0.3">
      <c r="B41" s="22" t="s">
        <v>173</v>
      </c>
      <c r="C41" s="94">
        <v>465925</v>
      </c>
      <c r="D41" s="94">
        <v>637433</v>
      </c>
      <c r="E41" s="94">
        <v>3633837</v>
      </c>
      <c r="F41" s="94">
        <v>731209</v>
      </c>
      <c r="G41" s="94">
        <v>875716</v>
      </c>
      <c r="H41" s="94">
        <v>250228</v>
      </c>
      <c r="I41" s="94">
        <v>239231</v>
      </c>
      <c r="J41" s="94">
        <v>342252</v>
      </c>
      <c r="K41" s="94">
        <v>328641</v>
      </c>
      <c r="L41" s="94">
        <v>614823</v>
      </c>
      <c r="M41" s="94">
        <v>1182051</v>
      </c>
      <c r="N41" s="94">
        <v>-351731</v>
      </c>
      <c r="O41" s="94">
        <v>244591</v>
      </c>
      <c r="P41" s="94">
        <v>761</v>
      </c>
    </row>
    <row r="42" spans="2:16" x14ac:dyDescent="0.3"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2:16" x14ac:dyDescent="0.3"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</row>
    <row r="44" spans="2:16" x14ac:dyDescent="0.3">
      <c r="B44" s="80" t="s">
        <v>675</v>
      </c>
      <c r="G44" s="46"/>
    </row>
    <row r="45" spans="2:16" x14ac:dyDescent="0.3">
      <c r="B45" s="24" t="s">
        <v>678</v>
      </c>
    </row>
    <row r="46" spans="2:16" x14ac:dyDescent="0.3">
      <c r="B46" s="24" t="s">
        <v>676</v>
      </c>
    </row>
  </sheetData>
  <mergeCells count="5">
    <mergeCell ref="B2:B3"/>
    <mergeCell ref="C3:F3"/>
    <mergeCell ref="G3:J3"/>
    <mergeCell ref="K3:N3"/>
    <mergeCell ref="O3:P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4E598-0564-4D67-B960-2FF67190D4E1}">
  <sheetPr codeName="Planilha13"/>
  <dimension ref="A1:Q47"/>
  <sheetViews>
    <sheetView showGridLines="0" topLeftCell="A12" zoomScale="55" zoomScaleNormal="55" workbookViewId="0">
      <pane xSplit="2" topLeftCell="H1" activePane="topRight" state="frozen"/>
      <selection activeCell="P5" sqref="P5"/>
      <selection pane="topRight" activeCell="P13" sqref="P13"/>
    </sheetView>
  </sheetViews>
  <sheetFormatPr defaultColWidth="8.453125" defaultRowHeight="13.5" x14ac:dyDescent="0.3"/>
  <cols>
    <col min="1" max="1" width="2.1796875" style="19" customWidth="1"/>
    <col min="2" max="2" width="54.453125" style="19" customWidth="1"/>
    <col min="3" max="14" width="15" style="19" customWidth="1"/>
    <col min="15" max="16" width="12.26953125" style="1" bestFit="1" customWidth="1"/>
    <col min="17" max="16384" width="8.453125" style="1"/>
  </cols>
  <sheetData>
    <row r="1" spans="1:16" ht="14.5" customHeight="1" x14ac:dyDescent="0.3"/>
    <row r="2" spans="1:16" ht="14.5" customHeight="1" x14ac:dyDescent="0.3">
      <c r="B2" s="123" t="s">
        <v>174</v>
      </c>
      <c r="C2" s="42"/>
      <c r="D2" s="42"/>
    </row>
    <row r="3" spans="1:16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28">
        <v>2024</v>
      </c>
      <c r="P3" s="128"/>
    </row>
    <row r="4" spans="1:16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</row>
    <row r="5" spans="1:16" s="3" customFormat="1" x14ac:dyDescent="0.3">
      <c r="A5" s="22"/>
      <c r="B5" s="22" t="s">
        <v>175</v>
      </c>
      <c r="C5" s="94">
        <v>780961</v>
      </c>
      <c r="D5" s="94">
        <v>799367</v>
      </c>
      <c r="E5" s="94">
        <v>739333</v>
      </c>
      <c r="F5" s="94">
        <v>1033981</v>
      </c>
      <c r="G5" s="94">
        <v>963983</v>
      </c>
      <c r="H5" s="94">
        <v>1044412</v>
      </c>
      <c r="I5" s="94">
        <v>751610</v>
      </c>
      <c r="J5" s="94">
        <v>891933</v>
      </c>
      <c r="K5" s="94">
        <v>812976</v>
      </c>
      <c r="L5" s="94">
        <v>783718</v>
      </c>
      <c r="M5" s="94">
        <v>808440</v>
      </c>
      <c r="N5" s="94">
        <v>843378</v>
      </c>
      <c r="O5" s="94">
        <v>685528</v>
      </c>
      <c r="P5" s="94">
        <v>658653</v>
      </c>
    </row>
    <row r="6" spans="1:16" x14ac:dyDescent="0.3">
      <c r="B6" s="49" t="s">
        <v>176</v>
      </c>
      <c r="C6" s="95">
        <v>381660</v>
      </c>
      <c r="D6" s="95">
        <v>398855</v>
      </c>
      <c r="E6" s="95">
        <v>419026</v>
      </c>
      <c r="F6" s="95">
        <v>479735</v>
      </c>
      <c r="G6" s="95">
        <v>509810</v>
      </c>
      <c r="H6" s="95">
        <v>460153</v>
      </c>
      <c r="I6" s="95">
        <v>595263</v>
      </c>
      <c r="J6" s="95">
        <v>482314</v>
      </c>
      <c r="K6" s="95">
        <v>379122</v>
      </c>
      <c r="L6" s="95">
        <v>370886</v>
      </c>
      <c r="M6" s="95">
        <v>396837</v>
      </c>
      <c r="N6" s="95">
        <v>410920</v>
      </c>
      <c r="O6" s="95">
        <v>202490</v>
      </c>
      <c r="P6" s="95">
        <v>203548</v>
      </c>
    </row>
    <row r="7" spans="1:16" x14ac:dyDescent="0.3">
      <c r="B7" s="54" t="s">
        <v>177</v>
      </c>
      <c r="C7" s="96">
        <v>375076</v>
      </c>
      <c r="D7" s="96">
        <v>365253</v>
      </c>
      <c r="E7" s="96">
        <v>402592</v>
      </c>
      <c r="F7" s="96">
        <v>457816</v>
      </c>
      <c r="G7" s="96">
        <v>497410</v>
      </c>
      <c r="H7" s="96">
        <v>451845</v>
      </c>
      <c r="I7" s="96">
        <v>593922</v>
      </c>
      <c r="J7" s="96">
        <v>480358</v>
      </c>
      <c r="K7" s="96">
        <v>219017.86812756301</v>
      </c>
      <c r="L7" s="96">
        <v>208183.89086290801</v>
      </c>
      <c r="M7" s="96">
        <v>226784.90238320999</v>
      </c>
      <c r="N7" s="96">
        <v>235276.815962444</v>
      </c>
      <c r="O7" s="96">
        <v>191421</v>
      </c>
      <c r="P7" s="96">
        <v>192897</v>
      </c>
    </row>
    <row r="8" spans="1:16" x14ac:dyDescent="0.3">
      <c r="B8" s="55" t="s">
        <v>48</v>
      </c>
      <c r="C8" s="97">
        <v>0</v>
      </c>
      <c r="D8" s="97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159047.13187243699</v>
      </c>
      <c r="L8" s="97">
        <v>161600.10913709199</v>
      </c>
      <c r="M8" s="97">
        <v>163986.09761679001</v>
      </c>
      <c r="N8" s="97">
        <v>165133.184037556</v>
      </c>
      <c r="O8" s="97">
        <v>0</v>
      </c>
      <c r="P8" s="97">
        <v>0</v>
      </c>
    </row>
    <row r="9" spans="1:16" x14ac:dyDescent="0.3">
      <c r="A9" s="1"/>
      <c r="B9" s="56" t="s">
        <v>178</v>
      </c>
      <c r="C9" s="96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9125</v>
      </c>
      <c r="P9" s="96">
        <v>9194</v>
      </c>
    </row>
    <row r="10" spans="1:16" x14ac:dyDescent="0.3">
      <c r="A10" s="1"/>
      <c r="B10" s="55" t="s">
        <v>179</v>
      </c>
      <c r="C10" s="97">
        <v>6584</v>
      </c>
      <c r="D10" s="97">
        <v>33602</v>
      </c>
      <c r="E10" s="97">
        <v>16434</v>
      </c>
      <c r="F10" s="97">
        <v>21919</v>
      </c>
      <c r="G10" s="97">
        <v>12400</v>
      </c>
      <c r="H10" s="97">
        <v>8308</v>
      </c>
      <c r="I10" s="97">
        <v>1341</v>
      </c>
      <c r="J10" s="97">
        <v>1956</v>
      </c>
      <c r="K10" s="97">
        <v>1057</v>
      </c>
      <c r="L10" s="97">
        <v>1102</v>
      </c>
      <c r="M10" s="97">
        <v>6066</v>
      </c>
      <c r="N10" s="97">
        <v>10510</v>
      </c>
      <c r="O10" s="97">
        <v>1944</v>
      </c>
      <c r="P10" s="97">
        <v>1457</v>
      </c>
    </row>
    <row r="11" spans="1:16" x14ac:dyDescent="0.3">
      <c r="A11" s="1"/>
      <c r="B11" s="56" t="s">
        <v>180</v>
      </c>
      <c r="C11" s="96">
        <v>0</v>
      </c>
      <c r="D11" s="96">
        <v>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</row>
    <row r="12" spans="1:16" x14ac:dyDescent="0.3">
      <c r="A12" s="1"/>
      <c r="B12" s="55" t="s">
        <v>181</v>
      </c>
      <c r="C12" s="97">
        <v>0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</row>
    <row r="13" spans="1:16" x14ac:dyDescent="0.3">
      <c r="A13" s="1"/>
      <c r="B13" s="3" t="s">
        <v>182</v>
      </c>
      <c r="C13" s="94">
        <v>467159</v>
      </c>
      <c r="D13" s="94">
        <v>470038</v>
      </c>
      <c r="E13" s="94">
        <v>387393</v>
      </c>
      <c r="F13" s="94">
        <v>637493</v>
      </c>
      <c r="G13" s="94">
        <v>550029</v>
      </c>
      <c r="H13" s="94">
        <v>664600</v>
      </c>
      <c r="I13" s="94">
        <v>313637</v>
      </c>
      <c r="J13" s="94">
        <v>497865</v>
      </c>
      <c r="K13" s="94">
        <v>513934</v>
      </c>
      <c r="L13" s="94">
        <v>494292</v>
      </c>
      <c r="M13" s="94">
        <v>502442</v>
      </c>
      <c r="N13" s="94">
        <v>526530</v>
      </c>
      <c r="O13" s="94">
        <v>559576</v>
      </c>
      <c r="P13" s="94">
        <v>530728</v>
      </c>
    </row>
    <row r="14" spans="1:16" s="3" customFormat="1" x14ac:dyDescent="0.3">
      <c r="B14" s="55" t="s">
        <v>183</v>
      </c>
      <c r="C14" s="97">
        <v>216312</v>
      </c>
      <c r="D14" s="97">
        <v>216186</v>
      </c>
      <c r="E14" s="97">
        <v>200757</v>
      </c>
      <c r="F14" s="97">
        <v>244416</v>
      </c>
      <c r="G14" s="97">
        <v>239773</v>
      </c>
      <c r="H14" s="97">
        <v>240028</v>
      </c>
      <c r="I14" s="97">
        <v>221142</v>
      </c>
      <c r="J14" s="97">
        <v>214233</v>
      </c>
      <c r="K14" s="97">
        <v>222469</v>
      </c>
      <c r="L14" s="97">
        <v>231112</v>
      </c>
      <c r="M14" s="97">
        <v>257096</v>
      </c>
      <c r="N14" s="97">
        <v>235942</v>
      </c>
      <c r="O14" s="97">
        <v>254141</v>
      </c>
      <c r="P14" s="97">
        <v>266355</v>
      </c>
    </row>
    <row r="15" spans="1:16" x14ac:dyDescent="0.3">
      <c r="A15" s="1"/>
      <c r="B15" s="56" t="s">
        <v>184</v>
      </c>
      <c r="C15" s="96">
        <v>227904</v>
      </c>
      <c r="D15" s="96">
        <v>228575</v>
      </c>
      <c r="E15" s="96">
        <v>220173</v>
      </c>
      <c r="F15" s="96">
        <v>272635</v>
      </c>
      <c r="G15" s="96">
        <v>277333</v>
      </c>
      <c r="H15" s="96">
        <v>333317</v>
      </c>
      <c r="I15" s="96">
        <v>76791</v>
      </c>
      <c r="J15" s="96">
        <v>158398</v>
      </c>
      <c r="K15" s="96">
        <v>236460</v>
      </c>
      <c r="L15" s="96">
        <v>193055</v>
      </c>
      <c r="M15" s="96">
        <v>127359</v>
      </c>
      <c r="N15" s="96">
        <v>174487</v>
      </c>
      <c r="O15" s="96">
        <v>225652</v>
      </c>
      <c r="P15" s="96">
        <v>179273</v>
      </c>
    </row>
    <row r="16" spans="1:16" x14ac:dyDescent="0.3">
      <c r="A16" s="1"/>
      <c r="B16" s="55" t="s">
        <v>185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</row>
    <row r="17" spans="2:17" s="1" customFormat="1" x14ac:dyDescent="0.3">
      <c r="B17" s="56" t="s">
        <v>186</v>
      </c>
      <c r="C17" s="96">
        <v>22943</v>
      </c>
      <c r="D17" s="96">
        <v>25277</v>
      </c>
      <c r="E17" s="96">
        <v>-33537</v>
      </c>
      <c r="F17" s="96">
        <v>120442</v>
      </c>
      <c r="G17" s="96">
        <v>32923</v>
      </c>
      <c r="H17" s="96">
        <v>91255</v>
      </c>
      <c r="I17" s="96">
        <v>15704</v>
      </c>
      <c r="J17" s="96">
        <v>125234</v>
      </c>
      <c r="K17" s="96">
        <v>55005</v>
      </c>
      <c r="L17" s="96">
        <v>70125</v>
      </c>
      <c r="M17" s="96">
        <v>117987</v>
      </c>
      <c r="N17" s="96">
        <v>116101</v>
      </c>
      <c r="O17" s="96">
        <v>79783</v>
      </c>
      <c r="P17" s="96">
        <v>85100</v>
      </c>
    </row>
    <row r="18" spans="2:17" s="1" customFormat="1" x14ac:dyDescent="0.3">
      <c r="B18" s="49" t="s">
        <v>187</v>
      </c>
      <c r="C18" s="95">
        <v>17325</v>
      </c>
      <c r="D18" s="95">
        <v>16277</v>
      </c>
      <c r="E18" s="95">
        <v>19635</v>
      </c>
      <c r="F18" s="95">
        <v>15438</v>
      </c>
      <c r="G18" s="95">
        <v>14419</v>
      </c>
      <c r="H18" s="95">
        <v>19071</v>
      </c>
      <c r="I18" s="95">
        <v>15443</v>
      </c>
      <c r="J18" s="95">
        <v>18473</v>
      </c>
      <c r="K18" s="95">
        <v>15795</v>
      </c>
      <c r="L18" s="95">
        <v>15351</v>
      </c>
      <c r="M18" s="95">
        <v>18304</v>
      </c>
      <c r="N18" s="95">
        <v>14563</v>
      </c>
      <c r="O18" s="95">
        <v>12242</v>
      </c>
      <c r="P18" s="95">
        <v>12691</v>
      </c>
    </row>
    <row r="19" spans="2:17" s="1" customFormat="1" x14ac:dyDescent="0.3">
      <c r="B19" s="3" t="s">
        <v>188</v>
      </c>
      <c r="C19" s="94">
        <v>-85183</v>
      </c>
      <c r="D19" s="94">
        <v>-85803</v>
      </c>
      <c r="E19" s="94">
        <v>-86721</v>
      </c>
      <c r="F19" s="94">
        <v>-98685</v>
      </c>
      <c r="G19" s="94">
        <v>-110275</v>
      </c>
      <c r="H19" s="94">
        <v>-99412</v>
      </c>
      <c r="I19" s="94">
        <v>-172733</v>
      </c>
      <c r="J19" s="94">
        <v>-106719</v>
      </c>
      <c r="K19" s="94">
        <v>-95875</v>
      </c>
      <c r="L19" s="94">
        <v>-96811</v>
      </c>
      <c r="M19" s="94">
        <v>-109143</v>
      </c>
      <c r="N19" s="94">
        <v>-108635</v>
      </c>
      <c r="O19" s="94">
        <v>-88780</v>
      </c>
      <c r="P19" s="94">
        <v>-88314</v>
      </c>
    </row>
    <row r="20" spans="2:17" s="1" customFormat="1" x14ac:dyDescent="0.3">
      <c r="B20" s="49" t="s">
        <v>189</v>
      </c>
      <c r="C20" s="95">
        <v>-433799</v>
      </c>
      <c r="D20" s="95">
        <v>-508323</v>
      </c>
      <c r="E20" s="95">
        <v>-360882</v>
      </c>
      <c r="F20" s="95">
        <v>-1057766</v>
      </c>
      <c r="G20" s="95">
        <v>-456342</v>
      </c>
      <c r="H20" s="95">
        <v>-632576</v>
      </c>
      <c r="I20" s="95">
        <v>-551638</v>
      </c>
      <c r="J20" s="95">
        <v>-1055976</v>
      </c>
      <c r="K20" s="95">
        <v>-561313</v>
      </c>
      <c r="L20" s="95">
        <v>-565227</v>
      </c>
      <c r="M20" s="95">
        <v>-674795</v>
      </c>
      <c r="N20" s="95">
        <v>-1946314</v>
      </c>
      <c r="O20" s="95">
        <v>-448358</v>
      </c>
      <c r="P20" s="95">
        <v>-401381</v>
      </c>
    </row>
    <row r="21" spans="2:17" s="1" customFormat="1" x14ac:dyDescent="0.3">
      <c r="B21" s="56" t="s">
        <v>190</v>
      </c>
      <c r="C21" s="96">
        <v>-112310</v>
      </c>
      <c r="D21" s="96">
        <v>-112589</v>
      </c>
      <c r="E21" s="96">
        <v>-129175</v>
      </c>
      <c r="F21" s="96">
        <v>-137367</v>
      </c>
      <c r="G21" s="96">
        <v>-120748</v>
      </c>
      <c r="H21" s="96">
        <v>-143932</v>
      </c>
      <c r="I21" s="96">
        <v>-139315</v>
      </c>
      <c r="J21" s="96">
        <v>-335779</v>
      </c>
      <c r="K21" s="96">
        <v>-129770</v>
      </c>
      <c r="L21" s="96">
        <v>-196458</v>
      </c>
      <c r="M21" s="96">
        <v>-123391</v>
      </c>
      <c r="N21" s="96">
        <v>-109716</v>
      </c>
      <c r="O21" s="96">
        <v>-103986</v>
      </c>
      <c r="P21" s="96">
        <v>-82721</v>
      </c>
    </row>
    <row r="22" spans="2:17" s="1" customFormat="1" x14ac:dyDescent="0.3">
      <c r="B22" s="57" t="s">
        <v>191</v>
      </c>
      <c r="C22" s="97">
        <v>-27544</v>
      </c>
      <c r="D22" s="97">
        <v>-18193</v>
      </c>
      <c r="E22" s="97">
        <v>-18087</v>
      </c>
      <c r="F22" s="97">
        <v>-30445</v>
      </c>
      <c r="G22" s="97">
        <v>-16103</v>
      </c>
      <c r="H22" s="97">
        <v>-24012</v>
      </c>
      <c r="I22" s="97">
        <v>-23300</v>
      </c>
      <c r="J22" s="97">
        <v>-27594</v>
      </c>
      <c r="K22" s="97">
        <v>-5393</v>
      </c>
      <c r="L22" s="97">
        <v>-3945</v>
      </c>
      <c r="M22" s="97">
        <v>-4028</v>
      </c>
      <c r="N22" s="97">
        <v>-14236</v>
      </c>
      <c r="O22" s="97">
        <v>-3827</v>
      </c>
      <c r="P22" s="97">
        <v>791</v>
      </c>
    </row>
    <row r="23" spans="2:17" s="1" customFormat="1" x14ac:dyDescent="0.3">
      <c r="B23" s="56" t="s">
        <v>192</v>
      </c>
      <c r="C23" s="96">
        <v>-45290</v>
      </c>
      <c r="D23" s="96">
        <v>-33931</v>
      </c>
      <c r="E23" s="96">
        <v>-49047</v>
      </c>
      <c r="F23" s="96">
        <v>-51234</v>
      </c>
      <c r="G23" s="96">
        <v>-71750</v>
      </c>
      <c r="H23" s="96">
        <v>-48366</v>
      </c>
      <c r="I23" s="96">
        <v>-51993</v>
      </c>
      <c r="J23" s="96">
        <v>-47139</v>
      </c>
      <c r="K23" s="96">
        <v>-49289</v>
      </c>
      <c r="L23" s="96">
        <v>-64363</v>
      </c>
      <c r="M23" s="96">
        <v>-55364</v>
      </c>
      <c r="N23" s="96">
        <v>-50134</v>
      </c>
      <c r="O23" s="96">
        <v>-37025</v>
      </c>
      <c r="P23" s="96">
        <v>-35525</v>
      </c>
    </row>
    <row r="24" spans="2:17" s="1" customFormat="1" ht="14.5" x14ac:dyDescent="0.35">
      <c r="B24" s="55" t="s">
        <v>193</v>
      </c>
      <c r="C24" s="97">
        <v>-148566</v>
      </c>
      <c r="D24" s="97">
        <v>-148340</v>
      </c>
      <c r="E24" s="97">
        <v>-71918</v>
      </c>
      <c r="F24" s="97">
        <v>-167281</v>
      </c>
      <c r="G24" s="97">
        <v>-148006</v>
      </c>
      <c r="H24" s="97">
        <v>-155645</v>
      </c>
      <c r="I24" s="97">
        <v>-171768</v>
      </c>
      <c r="J24" s="97">
        <v>-192825</v>
      </c>
      <c r="K24" s="97">
        <v>-154795</v>
      </c>
      <c r="L24" s="97">
        <v>-156865</v>
      </c>
      <c r="M24" s="97">
        <v>-148829</v>
      </c>
      <c r="N24" s="97">
        <v>-229798</v>
      </c>
      <c r="O24" s="97">
        <v>-113535</v>
      </c>
      <c r="P24" s="97">
        <v>-108476</v>
      </c>
      <c r="Q24" s="38"/>
    </row>
    <row r="25" spans="2:17" s="3" customFormat="1" ht="14.5" x14ac:dyDescent="0.35">
      <c r="B25" s="56" t="s">
        <v>194</v>
      </c>
      <c r="C25" s="96">
        <v>-12541</v>
      </c>
      <c r="D25" s="96">
        <v>-13756</v>
      </c>
      <c r="E25" s="96">
        <v>-14944</v>
      </c>
      <c r="F25" s="96">
        <v>-15655</v>
      </c>
      <c r="G25" s="96">
        <v>-14654</v>
      </c>
      <c r="H25" s="96">
        <v>-15494</v>
      </c>
      <c r="I25" s="96">
        <v>-16608</v>
      </c>
      <c r="J25" s="96">
        <v>-16606</v>
      </c>
      <c r="K25" s="96">
        <v>-16328</v>
      </c>
      <c r="L25" s="96">
        <v>-16430</v>
      </c>
      <c r="M25" s="96">
        <v>-15628</v>
      </c>
      <c r="N25" s="96">
        <v>-17810</v>
      </c>
      <c r="O25" s="96">
        <v>-9098</v>
      </c>
      <c r="P25" s="96">
        <v>-10111</v>
      </c>
      <c r="Q25" s="38"/>
    </row>
    <row r="26" spans="2:17" s="1" customFormat="1" ht="14.5" x14ac:dyDescent="0.35">
      <c r="B26" s="55" t="s">
        <v>195</v>
      </c>
      <c r="C26" s="97">
        <v>-29412</v>
      </c>
      <c r="D26" s="97">
        <v>-40765</v>
      </c>
      <c r="E26" s="97">
        <v>-41044</v>
      </c>
      <c r="F26" s="97">
        <v>-74866</v>
      </c>
      <c r="G26" s="97">
        <v>-20535</v>
      </c>
      <c r="H26" s="97">
        <v>-45489</v>
      </c>
      <c r="I26" s="97">
        <v>-53938</v>
      </c>
      <c r="J26" s="97">
        <v>-75061</v>
      </c>
      <c r="K26" s="97">
        <v>-32652</v>
      </c>
      <c r="L26" s="97">
        <v>-50037</v>
      </c>
      <c r="M26" s="97">
        <v>-93976</v>
      </c>
      <c r="N26" s="97">
        <v>-128733</v>
      </c>
      <c r="O26" s="97">
        <v>0</v>
      </c>
      <c r="P26" s="97">
        <v>0</v>
      </c>
      <c r="Q26" s="38"/>
    </row>
    <row r="27" spans="2:17" s="1" customFormat="1" x14ac:dyDescent="0.3">
      <c r="B27" s="56" t="s">
        <v>196</v>
      </c>
      <c r="C27" s="96">
        <v>-22854</v>
      </c>
      <c r="D27" s="96">
        <v>-25180</v>
      </c>
      <c r="E27" s="96">
        <v>-40742</v>
      </c>
      <c r="F27" s="96">
        <v>-121163</v>
      </c>
      <c r="G27" s="96">
        <v>-32790</v>
      </c>
      <c r="H27" s="96">
        <v>-88325</v>
      </c>
      <c r="I27" s="96">
        <v>-78463</v>
      </c>
      <c r="J27" s="96">
        <v>-124750</v>
      </c>
      <c r="K27" s="96">
        <v>-54793</v>
      </c>
      <c r="L27" s="96">
        <v>-69855</v>
      </c>
      <c r="M27" s="96">
        <v>-118217</v>
      </c>
      <c r="N27" s="96">
        <v>-115654</v>
      </c>
      <c r="O27" s="96">
        <v>-79477</v>
      </c>
      <c r="P27" s="96">
        <v>-84772</v>
      </c>
    </row>
    <row r="28" spans="2:17" s="1" customFormat="1" x14ac:dyDescent="0.3">
      <c r="B28" s="55" t="s">
        <v>197</v>
      </c>
      <c r="C28" s="97">
        <v>-30790</v>
      </c>
      <c r="D28" s="97">
        <v>-96482</v>
      </c>
      <c r="E28" s="97">
        <v>-220883</v>
      </c>
      <c r="F28" s="97">
        <v>-494087</v>
      </c>
      <c r="G28" s="97">
        <v>-14520</v>
      </c>
      <c r="H28" s="97">
        <v>-88545</v>
      </c>
      <c r="I28" s="97">
        <v>-123741</v>
      </c>
      <c r="J28" s="97">
        <v>-240036</v>
      </c>
      <c r="K28" s="97">
        <v>-101087</v>
      </c>
      <c r="L28" s="97">
        <v>-7108</v>
      </c>
      <c r="M28" s="97">
        <v>-110605</v>
      </c>
      <c r="N28" s="97">
        <v>-1252418</v>
      </c>
      <c r="O28" s="97">
        <v>-92506</v>
      </c>
      <c r="P28" s="97">
        <v>-68073</v>
      </c>
    </row>
    <row r="29" spans="2:17" s="3" customFormat="1" x14ac:dyDescent="0.3">
      <c r="B29" s="56" t="s">
        <v>198</v>
      </c>
      <c r="C29" s="96">
        <v>0</v>
      </c>
      <c r="D29" s="96">
        <v>0</v>
      </c>
      <c r="E29" s="96">
        <v>238840</v>
      </c>
      <c r="F29" s="96">
        <v>0</v>
      </c>
      <c r="G29" s="96">
        <v>0</v>
      </c>
      <c r="H29" s="96">
        <v>0</v>
      </c>
      <c r="I29" s="96">
        <v>95259</v>
      </c>
      <c r="J29" s="96">
        <v>0</v>
      </c>
      <c r="K29" s="96">
        <v>0</v>
      </c>
      <c r="L29" s="96">
        <v>0</v>
      </c>
      <c r="M29" s="96">
        <v>-11978</v>
      </c>
      <c r="N29" s="96">
        <v>0</v>
      </c>
      <c r="O29" s="96">
        <v>0</v>
      </c>
      <c r="P29" s="96">
        <v>0</v>
      </c>
    </row>
    <row r="30" spans="2:17" s="3" customFormat="1" x14ac:dyDescent="0.3">
      <c r="B30" s="55" t="s">
        <v>199</v>
      </c>
      <c r="C30" s="97">
        <v>-4492</v>
      </c>
      <c r="D30" s="97">
        <v>-19087</v>
      </c>
      <c r="E30" s="97">
        <v>-13882</v>
      </c>
      <c r="F30" s="97">
        <v>34332</v>
      </c>
      <c r="G30" s="97">
        <v>-17236</v>
      </c>
      <c r="H30" s="97">
        <v>-22768</v>
      </c>
      <c r="I30" s="97">
        <v>12229</v>
      </c>
      <c r="J30" s="97">
        <v>3814</v>
      </c>
      <c r="K30" s="97">
        <v>-17206</v>
      </c>
      <c r="L30" s="97">
        <v>-166</v>
      </c>
      <c r="M30" s="97">
        <v>7221</v>
      </c>
      <c r="N30" s="97">
        <v>-27815</v>
      </c>
      <c r="O30" s="97">
        <v>-8904</v>
      </c>
      <c r="P30" s="97">
        <v>-12494</v>
      </c>
    </row>
    <row r="31" spans="2:17" s="1" customFormat="1" x14ac:dyDescent="0.3">
      <c r="B31" s="3" t="s">
        <v>200</v>
      </c>
      <c r="C31" s="94">
        <v>8891</v>
      </c>
      <c r="D31" s="94">
        <v>-17956</v>
      </c>
      <c r="E31" s="94">
        <v>13334</v>
      </c>
      <c r="F31" s="94">
        <v>-13859</v>
      </c>
      <c r="G31" s="94">
        <v>-14513</v>
      </c>
      <c r="H31" s="94">
        <v>-17266</v>
      </c>
      <c r="I31" s="94">
        <v>-11301</v>
      </c>
      <c r="J31" s="94">
        <v>-4000</v>
      </c>
      <c r="K31" s="94">
        <v>891</v>
      </c>
      <c r="L31" s="94">
        <v>-6397</v>
      </c>
      <c r="M31" s="94">
        <v>-11304</v>
      </c>
      <c r="N31" s="94">
        <v>677</v>
      </c>
      <c r="O31" s="94">
        <v>13094</v>
      </c>
      <c r="P31" s="94">
        <v>-1847</v>
      </c>
    </row>
    <row r="32" spans="2:17" s="1" customFormat="1" x14ac:dyDescent="0.3">
      <c r="B32" s="49" t="s">
        <v>201</v>
      </c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</row>
    <row r="33" spans="1:16" s="3" customFormat="1" x14ac:dyDescent="0.3">
      <c r="B33" s="3" t="s">
        <v>202</v>
      </c>
      <c r="C33" s="94">
        <v>356053</v>
      </c>
      <c r="D33" s="94">
        <v>273088</v>
      </c>
      <c r="E33" s="94">
        <v>391785</v>
      </c>
      <c r="F33" s="94">
        <v>-37644</v>
      </c>
      <c r="G33" s="94">
        <v>493128</v>
      </c>
      <c r="H33" s="94">
        <v>394570</v>
      </c>
      <c r="I33" s="94">
        <v>188671</v>
      </c>
      <c r="J33" s="94">
        <v>-168043</v>
      </c>
      <c r="K33" s="94">
        <v>252554</v>
      </c>
      <c r="L33" s="94">
        <v>212094</v>
      </c>
      <c r="M33" s="94">
        <v>122341</v>
      </c>
      <c r="N33" s="94">
        <v>-1102259</v>
      </c>
      <c r="O33" s="94">
        <v>250264</v>
      </c>
      <c r="P33" s="94">
        <v>255425</v>
      </c>
    </row>
    <row r="34" spans="1:16" s="3" customFormat="1" x14ac:dyDescent="0.3">
      <c r="A34" s="22"/>
      <c r="B34" s="48" t="s">
        <v>203</v>
      </c>
      <c r="C34" s="97">
        <v>-60770</v>
      </c>
      <c r="D34" s="97">
        <v>-59728</v>
      </c>
      <c r="E34" s="97">
        <v>-59861</v>
      </c>
      <c r="F34" s="97">
        <v>-61021</v>
      </c>
      <c r="G34" s="97">
        <v>-59826</v>
      </c>
      <c r="H34" s="97">
        <v>-59893</v>
      </c>
      <c r="I34" s="97">
        <v>-59942</v>
      </c>
      <c r="J34" s="97">
        <v>-59278</v>
      </c>
      <c r="K34" s="97">
        <v>-59702</v>
      </c>
      <c r="L34" s="97">
        <v>-59713</v>
      </c>
      <c r="M34" s="97">
        <v>-44668</v>
      </c>
      <c r="N34" s="97">
        <v>-37721</v>
      </c>
      <c r="O34" s="97">
        <v>-36312</v>
      </c>
      <c r="P34" s="97">
        <v>-36046</v>
      </c>
    </row>
    <row r="35" spans="1:16" x14ac:dyDescent="0.3">
      <c r="B35" s="22" t="s">
        <v>204</v>
      </c>
      <c r="C35" s="100">
        <v>-123763</v>
      </c>
      <c r="D35" s="100">
        <v>27030</v>
      </c>
      <c r="E35" s="100">
        <v>-129667</v>
      </c>
      <c r="F35" s="100">
        <v>-76220</v>
      </c>
      <c r="G35" s="100">
        <v>57263</v>
      </c>
      <c r="H35" s="100">
        <v>-95640</v>
      </c>
      <c r="I35" s="100">
        <v>26748</v>
      </c>
      <c r="J35" s="100">
        <v>-47030</v>
      </c>
      <c r="K35" s="100">
        <v>-87040</v>
      </c>
      <c r="L35" s="100">
        <v>-24430</v>
      </c>
      <c r="M35" s="100">
        <v>-54183</v>
      </c>
      <c r="N35" s="100">
        <v>-82844</v>
      </c>
      <c r="O35" s="100">
        <v>-63592</v>
      </c>
      <c r="P35" s="100">
        <v>-94280</v>
      </c>
    </row>
    <row r="36" spans="1:16" x14ac:dyDescent="0.3">
      <c r="B36" s="49" t="s">
        <v>205</v>
      </c>
      <c r="C36" s="95">
        <v>171520</v>
      </c>
      <c r="D36" s="95">
        <v>240390</v>
      </c>
      <c r="E36" s="95">
        <v>202257</v>
      </c>
      <c r="F36" s="95">
        <v>-174885</v>
      </c>
      <c r="G36" s="95">
        <v>490565</v>
      </c>
      <c r="H36" s="95">
        <v>239037</v>
      </c>
      <c r="I36" s="95">
        <v>155477</v>
      </c>
      <c r="J36" s="95">
        <v>-274351</v>
      </c>
      <c r="K36" s="95">
        <v>105812</v>
      </c>
      <c r="L36" s="95">
        <v>127951</v>
      </c>
      <c r="M36" s="95">
        <v>23490</v>
      </c>
      <c r="N36" s="95">
        <v>-1222824</v>
      </c>
      <c r="O36" s="95">
        <v>150360</v>
      </c>
      <c r="P36" s="95">
        <v>125099</v>
      </c>
    </row>
    <row r="37" spans="1:16" x14ac:dyDescent="0.3">
      <c r="B37" s="19" t="s">
        <v>206</v>
      </c>
      <c r="C37" s="101">
        <v>-432</v>
      </c>
      <c r="D37" s="101">
        <v>-36318</v>
      </c>
      <c r="E37" s="101">
        <v>-20850</v>
      </c>
      <c r="F37" s="101">
        <v>11474</v>
      </c>
      <c r="G37" s="101">
        <v>-82793</v>
      </c>
      <c r="H37" s="101">
        <v>13622</v>
      </c>
      <c r="I37" s="101">
        <v>-63981</v>
      </c>
      <c r="J37" s="101">
        <v>-6774</v>
      </c>
      <c r="K37" s="101">
        <v>-12496</v>
      </c>
      <c r="L37" s="101">
        <v>-2955</v>
      </c>
      <c r="M37" s="101">
        <v>-34948</v>
      </c>
      <c r="N37" s="101">
        <v>163337</v>
      </c>
      <c r="O37" s="101">
        <v>492320</v>
      </c>
      <c r="P37" s="101">
        <v>-492320</v>
      </c>
    </row>
    <row r="38" spans="1:16" x14ac:dyDescent="0.3">
      <c r="B38" s="48" t="s">
        <v>207</v>
      </c>
      <c r="C38" s="97">
        <v>-55694</v>
      </c>
      <c r="D38" s="97">
        <v>-51473</v>
      </c>
      <c r="E38" s="97">
        <v>-34322</v>
      </c>
      <c r="F38" s="97">
        <v>37597</v>
      </c>
      <c r="G38" s="97">
        <v>-89079</v>
      </c>
      <c r="H38" s="97">
        <v>-78466</v>
      </c>
      <c r="I38" s="97">
        <v>6399</v>
      </c>
      <c r="J38" s="97">
        <v>87504</v>
      </c>
      <c r="K38" s="97">
        <v>-24654</v>
      </c>
      <c r="L38" s="97">
        <v>-40132</v>
      </c>
      <c r="M38" s="97">
        <v>26817</v>
      </c>
      <c r="N38" s="97">
        <v>243242</v>
      </c>
      <c r="O38" s="97">
        <v>-532784</v>
      </c>
      <c r="P38" s="97">
        <v>158352</v>
      </c>
    </row>
    <row r="39" spans="1:16" x14ac:dyDescent="0.3">
      <c r="B39" s="19" t="s">
        <v>208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</row>
    <row r="40" spans="1:16" x14ac:dyDescent="0.3">
      <c r="B40" s="49" t="s">
        <v>209</v>
      </c>
      <c r="C40" s="95">
        <v>115394</v>
      </c>
      <c r="D40" s="95">
        <v>152599</v>
      </c>
      <c r="E40" s="95">
        <v>147085</v>
      </c>
      <c r="F40" s="95">
        <v>-125814</v>
      </c>
      <c r="G40" s="95">
        <v>318693</v>
      </c>
      <c r="H40" s="95">
        <v>174193</v>
      </c>
      <c r="I40" s="95">
        <v>97895</v>
      </c>
      <c r="J40" s="95">
        <v>-193621</v>
      </c>
      <c r="K40" s="95">
        <v>68662</v>
      </c>
      <c r="L40" s="95">
        <v>84864</v>
      </c>
      <c r="M40" s="95">
        <v>15359</v>
      </c>
      <c r="N40" s="95">
        <v>-816245</v>
      </c>
      <c r="O40" s="95">
        <v>109896</v>
      </c>
      <c r="P40" s="95">
        <v>-208869</v>
      </c>
    </row>
    <row r="41" spans="1:16" x14ac:dyDescent="0.3">
      <c r="B41" s="22" t="s">
        <v>210</v>
      </c>
      <c r="C41" s="100">
        <v>0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</row>
    <row r="42" spans="1:16" x14ac:dyDescent="0.3">
      <c r="B42" s="49" t="s">
        <v>211</v>
      </c>
      <c r="C42" s="95">
        <v>115394</v>
      </c>
      <c r="D42" s="95">
        <v>152599</v>
      </c>
      <c r="E42" s="95">
        <v>147085</v>
      </c>
      <c r="F42" s="95">
        <v>-125814</v>
      </c>
      <c r="G42" s="95">
        <v>318693</v>
      </c>
      <c r="H42" s="95">
        <v>174193</v>
      </c>
      <c r="I42" s="95">
        <v>97895</v>
      </c>
      <c r="J42" s="95">
        <v>-193621</v>
      </c>
      <c r="K42" s="95">
        <v>68662</v>
      </c>
      <c r="L42" s="95">
        <v>84864</v>
      </c>
      <c r="M42" s="95">
        <v>15359</v>
      </c>
      <c r="N42" s="95">
        <v>-816245</v>
      </c>
      <c r="O42" s="95">
        <v>109896</v>
      </c>
      <c r="P42" s="95">
        <v>-208869</v>
      </c>
    </row>
    <row r="43" spans="1:16" x14ac:dyDescent="0.3"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</row>
    <row r="44" spans="1:16" x14ac:dyDescent="0.3"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6" x14ac:dyDescent="0.3">
      <c r="B45" s="80" t="s">
        <v>675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1:16" x14ac:dyDescent="0.3">
      <c r="B46" s="24" t="s">
        <v>676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</row>
    <row r="47" spans="1:16" x14ac:dyDescent="0.3"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</row>
  </sheetData>
  <mergeCells count="5">
    <mergeCell ref="B2:B3"/>
    <mergeCell ref="C3:F3"/>
    <mergeCell ref="G3:J3"/>
    <mergeCell ref="K3:N3"/>
    <mergeCell ref="O3:P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DCF43-20B9-422D-B5AD-E82EACAABC93}">
  <sheetPr codeName="Planilha16">
    <tabColor rgb="FFFFC000"/>
  </sheetPr>
  <dimension ref="A1:F35"/>
  <sheetViews>
    <sheetView showGridLines="0" zoomScale="70" zoomScaleNormal="70" workbookViewId="0">
      <selection activeCell="E64" sqref="E64"/>
    </sheetView>
  </sheetViews>
  <sheetFormatPr defaultColWidth="8.453125" defaultRowHeight="14.5" x14ac:dyDescent="0.35"/>
  <cols>
    <col min="1" max="1" width="55" style="27" bestFit="1" customWidth="1"/>
    <col min="2" max="2" width="13.453125" style="27" bestFit="1" customWidth="1"/>
    <col min="3" max="5" width="14.453125" style="27" bestFit="1" customWidth="1"/>
    <col min="6" max="6" width="13.453125" style="27" bestFit="1" customWidth="1"/>
    <col min="7" max="16384" width="8.453125" style="27"/>
  </cols>
  <sheetData>
    <row r="1" spans="1:6" x14ac:dyDescent="0.35">
      <c r="A1" s="19"/>
      <c r="B1" s="5" t="s">
        <v>274</v>
      </c>
      <c r="C1" s="5" t="s">
        <v>275</v>
      </c>
      <c r="D1" s="5" t="s">
        <v>276</v>
      </c>
      <c r="E1" s="5" t="s">
        <v>277</v>
      </c>
      <c r="F1" s="5" t="s">
        <v>278</v>
      </c>
    </row>
    <row r="2" spans="1:6" x14ac:dyDescent="0.35">
      <c r="A2" s="22" t="s">
        <v>279</v>
      </c>
      <c r="B2" s="21">
        <f t="shared" ref="B2" si="0">SUM(B3:B11)</f>
        <v>3062512</v>
      </c>
      <c r="C2" s="21">
        <f t="shared" ref="C2:E2" si="1">SUM(C3:C11)</f>
        <v>1933124</v>
      </c>
      <c r="D2" s="21">
        <f t="shared" si="1"/>
        <v>983822</v>
      </c>
      <c r="E2" s="21">
        <f t="shared" si="1"/>
        <v>2211202</v>
      </c>
      <c r="F2" s="21">
        <f t="shared" ref="F2" si="2">SUM(F3:F11)</f>
        <v>1101405</v>
      </c>
    </row>
    <row r="3" spans="1:6" x14ac:dyDescent="0.35">
      <c r="A3" s="19" t="s">
        <v>280</v>
      </c>
      <c r="B3" s="23">
        <v>3264324</v>
      </c>
      <c r="C3" s="23">
        <v>2020278</v>
      </c>
      <c r="D3" s="23">
        <v>981039</v>
      </c>
      <c r="E3" s="23">
        <v>2442856</v>
      </c>
      <c r="F3" s="23">
        <v>1213722</v>
      </c>
    </row>
    <row r="4" spans="1:6" x14ac:dyDescent="0.35">
      <c r="A4" s="19" t="s">
        <v>281</v>
      </c>
      <c r="B4" s="23">
        <v>261954</v>
      </c>
      <c r="C4" s="23">
        <v>224286</v>
      </c>
      <c r="D4" s="23">
        <v>168225</v>
      </c>
      <c r="E4" s="23">
        <v>66448</v>
      </c>
      <c r="F4" s="23">
        <v>34056</v>
      </c>
    </row>
    <row r="5" spans="1:6" x14ac:dyDescent="0.35">
      <c r="A5" s="19" t="s">
        <v>282</v>
      </c>
      <c r="B5" s="23">
        <v>0</v>
      </c>
      <c r="C5" s="23">
        <v>0</v>
      </c>
      <c r="D5" s="23">
        <v>0</v>
      </c>
      <c r="E5" s="23">
        <v>0</v>
      </c>
      <c r="F5" s="23">
        <v>0</v>
      </c>
    </row>
    <row r="6" spans="1:6" x14ac:dyDescent="0.35">
      <c r="A6" s="19" t="s">
        <v>283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</row>
    <row r="7" spans="1:6" x14ac:dyDescent="0.35">
      <c r="A7" s="19" t="s">
        <v>284</v>
      </c>
      <c r="B7" s="23">
        <v>0</v>
      </c>
      <c r="C7" s="23">
        <v>0</v>
      </c>
      <c r="D7" s="23">
        <v>0</v>
      </c>
      <c r="E7" s="23">
        <v>0</v>
      </c>
      <c r="F7" s="23">
        <v>0</v>
      </c>
    </row>
    <row r="8" spans="1:6" x14ac:dyDescent="0.35">
      <c r="A8" s="19" t="s">
        <v>285</v>
      </c>
      <c r="B8" s="23"/>
      <c r="C8" s="23"/>
      <c r="D8" s="23"/>
      <c r="E8" s="23"/>
      <c r="F8" s="23"/>
    </row>
    <row r="9" spans="1:6" x14ac:dyDescent="0.35">
      <c r="A9" s="19" t="s">
        <v>286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</row>
    <row r="10" spans="1:6" x14ac:dyDescent="0.35">
      <c r="A10" s="19" t="s">
        <v>287</v>
      </c>
      <c r="B10" s="23">
        <v>275</v>
      </c>
      <c r="C10" s="23">
        <v>133</v>
      </c>
      <c r="D10" s="23">
        <v>34</v>
      </c>
      <c r="E10" s="23">
        <v>116</v>
      </c>
      <c r="F10" s="23">
        <v>57</v>
      </c>
    </row>
    <row r="11" spans="1:6" x14ac:dyDescent="0.35">
      <c r="A11" s="19" t="s">
        <v>288</v>
      </c>
      <c r="B11" s="23">
        <v>-464041</v>
      </c>
      <c r="C11" s="23">
        <v>-311573</v>
      </c>
      <c r="D11" s="23">
        <v>-165476</v>
      </c>
      <c r="E11" s="23">
        <v>-298218</v>
      </c>
      <c r="F11" s="23">
        <v>-146430</v>
      </c>
    </row>
    <row r="12" spans="1:6" x14ac:dyDescent="0.35">
      <c r="A12" s="22" t="s">
        <v>289</v>
      </c>
      <c r="B12" s="21">
        <f t="shared" ref="B12" si="3">SUM(B13:B22)</f>
        <v>-1386179</v>
      </c>
      <c r="C12" s="21">
        <f t="shared" ref="C12:E12" si="4">SUM(C13:C22)</f>
        <v>-838919</v>
      </c>
      <c r="D12" s="21">
        <f t="shared" si="4"/>
        <v>-420263</v>
      </c>
      <c r="E12" s="21">
        <f t="shared" si="4"/>
        <v>-1080357</v>
      </c>
      <c r="F12" s="21">
        <f t="shared" ref="F12" si="5">SUM(F13:F22)</f>
        <v>-563156</v>
      </c>
    </row>
    <row r="13" spans="1:6" x14ac:dyDescent="0.35">
      <c r="A13" s="19" t="s">
        <v>290</v>
      </c>
      <c r="B13" s="23">
        <v>-73383</v>
      </c>
      <c r="C13" s="23">
        <v>-49238</v>
      </c>
      <c r="D13" s="23">
        <v>-22823</v>
      </c>
      <c r="E13" s="23">
        <v>-64788</v>
      </c>
      <c r="F13" s="23">
        <v>-24906</v>
      </c>
    </row>
    <row r="14" spans="1:6" x14ac:dyDescent="0.35">
      <c r="A14" s="19" t="s">
        <v>291</v>
      </c>
      <c r="B14" s="23">
        <v>-22624</v>
      </c>
      <c r="C14" s="23">
        <v>-13140</v>
      </c>
      <c r="D14" s="23">
        <v>-7076</v>
      </c>
      <c r="E14" s="23">
        <v>-15899</v>
      </c>
      <c r="F14" s="23">
        <v>-8084</v>
      </c>
    </row>
    <row r="15" spans="1:6" x14ac:dyDescent="0.35">
      <c r="A15" s="19" t="s">
        <v>292</v>
      </c>
      <c r="B15" s="23">
        <v>-120386</v>
      </c>
      <c r="C15" s="23">
        <v>-72736</v>
      </c>
      <c r="D15" s="23">
        <v>-39122</v>
      </c>
      <c r="E15" s="23">
        <v>-126611</v>
      </c>
      <c r="F15" s="23">
        <v>-56667</v>
      </c>
    </row>
    <row r="16" spans="1:6" x14ac:dyDescent="0.35">
      <c r="A16" s="19" t="s">
        <v>293</v>
      </c>
      <c r="B16" s="23">
        <v>-564292</v>
      </c>
      <c r="C16" s="23">
        <v>-299432</v>
      </c>
      <c r="D16" s="23">
        <v>-158897</v>
      </c>
      <c r="E16" s="23">
        <v>-556372</v>
      </c>
      <c r="F16" s="23">
        <v>-264875</v>
      </c>
    </row>
    <row r="17" spans="1:6" x14ac:dyDescent="0.35">
      <c r="A17" s="19" t="s">
        <v>294</v>
      </c>
      <c r="B17" s="23">
        <v>-578084</v>
      </c>
      <c r="C17" s="23">
        <v>-382527</v>
      </c>
      <c r="D17" s="23">
        <v>-190726</v>
      </c>
      <c r="E17" s="23">
        <v>-384160</v>
      </c>
      <c r="F17" s="23">
        <v>-192124</v>
      </c>
    </row>
    <row r="18" spans="1:6" x14ac:dyDescent="0.35">
      <c r="A18" s="19" t="s">
        <v>295</v>
      </c>
      <c r="B18" s="23">
        <v>0</v>
      </c>
      <c r="C18" s="23">
        <v>0</v>
      </c>
      <c r="D18" s="23">
        <v>0</v>
      </c>
      <c r="E18" s="23">
        <v>0</v>
      </c>
      <c r="F18" s="23">
        <v>0</v>
      </c>
    </row>
    <row r="19" spans="1:6" x14ac:dyDescent="0.35">
      <c r="A19" s="19" t="s">
        <v>296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</row>
    <row r="20" spans="1:6" x14ac:dyDescent="0.35">
      <c r="A20" s="24" t="s">
        <v>297</v>
      </c>
      <c r="B20" s="25">
        <v>-21074</v>
      </c>
      <c r="C20" s="25">
        <v>-9168</v>
      </c>
      <c r="D20" s="25">
        <v>1456</v>
      </c>
      <c r="E20" s="25">
        <v>-32308</v>
      </c>
      <c r="F20" s="25">
        <v>-16213</v>
      </c>
    </row>
    <row r="21" spans="1:6" x14ac:dyDescent="0.35">
      <c r="A21" s="19" t="s">
        <v>298</v>
      </c>
      <c r="B21" s="23">
        <v>0</v>
      </c>
      <c r="C21" s="23">
        <v>0</v>
      </c>
      <c r="D21" s="23">
        <v>0</v>
      </c>
      <c r="E21" s="23">
        <v>0</v>
      </c>
      <c r="F21" s="23">
        <v>0</v>
      </c>
    </row>
    <row r="22" spans="1:6" x14ac:dyDescent="0.35">
      <c r="A22" s="19" t="s">
        <v>299</v>
      </c>
      <c r="B22" s="25">
        <v>-6336</v>
      </c>
      <c r="C22" s="25">
        <v>-12678</v>
      </c>
      <c r="D22" s="25">
        <v>-3075</v>
      </c>
      <c r="E22" s="25">
        <v>99781</v>
      </c>
      <c r="F22" s="25">
        <v>-287</v>
      </c>
    </row>
    <row r="23" spans="1:6" x14ac:dyDescent="0.35">
      <c r="A23" s="22" t="s">
        <v>300</v>
      </c>
      <c r="B23" s="21">
        <f t="shared" ref="B23" si="6">B2+B12</f>
        <v>1676333</v>
      </c>
      <c r="C23" s="21">
        <f t="shared" ref="C23:E23" si="7">C2+C12</f>
        <v>1094205</v>
      </c>
      <c r="D23" s="21">
        <f t="shared" si="7"/>
        <v>563559</v>
      </c>
      <c r="E23" s="21">
        <f t="shared" si="7"/>
        <v>1130845</v>
      </c>
      <c r="F23" s="21">
        <f t="shared" ref="F23" si="8">F2+F12</f>
        <v>538249</v>
      </c>
    </row>
    <row r="24" spans="1:6" x14ac:dyDescent="0.35">
      <c r="A24" s="19" t="s">
        <v>301</v>
      </c>
      <c r="B24" s="23">
        <v>-615248</v>
      </c>
      <c r="C24" s="23">
        <v>-408391</v>
      </c>
      <c r="D24" s="23">
        <v>-204420</v>
      </c>
      <c r="E24" s="23">
        <v>-466297</v>
      </c>
      <c r="F24" s="23">
        <v>-202601</v>
      </c>
    </row>
    <row r="25" spans="1:6" x14ac:dyDescent="0.35">
      <c r="A25" s="19" t="s">
        <v>302</v>
      </c>
      <c r="B25" s="23">
        <v>0</v>
      </c>
      <c r="C25" s="23">
        <v>0</v>
      </c>
      <c r="D25" s="23">
        <v>0</v>
      </c>
      <c r="E25" s="23">
        <v>0</v>
      </c>
      <c r="F25" s="23">
        <v>0</v>
      </c>
    </row>
    <row r="26" spans="1:6" x14ac:dyDescent="0.35">
      <c r="A26" s="19" t="s">
        <v>303</v>
      </c>
      <c r="B26" s="23">
        <v>0</v>
      </c>
      <c r="C26" s="23">
        <v>0</v>
      </c>
      <c r="D26" s="23">
        <v>0</v>
      </c>
      <c r="E26" s="23">
        <v>0</v>
      </c>
      <c r="F26" s="23">
        <v>0</v>
      </c>
    </row>
    <row r="27" spans="1:6" x14ac:dyDescent="0.35">
      <c r="A27" s="22" t="s">
        <v>304</v>
      </c>
      <c r="B27" s="23">
        <v>-1804979</v>
      </c>
      <c r="C27" s="23">
        <v>-1395188</v>
      </c>
      <c r="D27" s="23">
        <v>-712833</v>
      </c>
      <c r="E27" s="23">
        <v>-698761</v>
      </c>
      <c r="F27" s="23">
        <v>-299505</v>
      </c>
    </row>
    <row r="28" spans="1:6" x14ac:dyDescent="0.35">
      <c r="A28" s="22" t="s">
        <v>305</v>
      </c>
      <c r="B28" s="21">
        <f t="shared" ref="B28" si="9">SUM(B23:B27)</f>
        <v>-743894</v>
      </c>
      <c r="C28" s="21">
        <f t="shared" ref="C28:E28" si="10">SUM(C23:C27)</f>
        <v>-709374</v>
      </c>
      <c r="D28" s="21">
        <f t="shared" si="10"/>
        <v>-353694</v>
      </c>
      <c r="E28" s="21">
        <f t="shared" si="10"/>
        <v>-34213</v>
      </c>
      <c r="F28" s="21">
        <f t="shared" ref="F28" si="11">SUM(F23:F27)</f>
        <v>36143</v>
      </c>
    </row>
    <row r="29" spans="1:6" x14ac:dyDescent="0.35">
      <c r="A29" s="19" t="s">
        <v>306</v>
      </c>
      <c r="B29" s="23">
        <v>-22</v>
      </c>
      <c r="C29" s="23">
        <v>-21</v>
      </c>
      <c r="D29" s="23">
        <v>-1</v>
      </c>
      <c r="E29" s="23">
        <v>-10</v>
      </c>
      <c r="F29" s="23">
        <v>-2</v>
      </c>
    </row>
    <row r="30" spans="1:6" x14ac:dyDescent="0.35">
      <c r="A30" s="19" t="s">
        <v>307</v>
      </c>
      <c r="B30" s="23">
        <v>6066</v>
      </c>
      <c r="C30" s="23">
        <v>4045</v>
      </c>
      <c r="D30" s="23">
        <v>2023</v>
      </c>
      <c r="E30" s="23">
        <v>4156</v>
      </c>
      <c r="F30" s="23">
        <v>2070</v>
      </c>
    </row>
    <row r="31" spans="1:6" x14ac:dyDescent="0.35">
      <c r="A31" s="19" t="s">
        <v>308</v>
      </c>
      <c r="B31" s="23">
        <v>0</v>
      </c>
      <c r="C31" s="23">
        <v>0</v>
      </c>
      <c r="D31" s="23">
        <v>0</v>
      </c>
      <c r="E31" s="23">
        <v>0</v>
      </c>
      <c r="F31" s="23">
        <v>0</v>
      </c>
    </row>
    <row r="32" spans="1:6" x14ac:dyDescent="0.35">
      <c r="A32" s="22" t="s">
        <v>309</v>
      </c>
      <c r="B32" s="21">
        <f t="shared" ref="B32" si="12">SUM(B28:B31)</f>
        <v>-737850</v>
      </c>
      <c r="C32" s="21">
        <f t="shared" ref="C32:E32" si="13">SUM(C28:C31)</f>
        <v>-705350</v>
      </c>
      <c r="D32" s="21">
        <f t="shared" si="13"/>
        <v>-351672</v>
      </c>
      <c r="E32" s="21">
        <f t="shared" si="13"/>
        <v>-30067</v>
      </c>
      <c r="F32" s="21">
        <f t="shared" ref="F32" si="14">SUM(F28:F31)</f>
        <v>38211</v>
      </c>
    </row>
    <row r="33" spans="1:6" x14ac:dyDescent="0.35">
      <c r="A33" s="22" t="s">
        <v>310</v>
      </c>
      <c r="B33" s="23"/>
      <c r="C33" s="23"/>
      <c r="D33" s="23"/>
      <c r="E33" s="23"/>
      <c r="F33" s="23"/>
    </row>
    <row r="34" spans="1:6" x14ac:dyDescent="0.35">
      <c r="A34" s="22" t="s">
        <v>311</v>
      </c>
      <c r="B34" s="21">
        <f t="shared" ref="B34" si="15">SUM(B32:B33)</f>
        <v>-737850</v>
      </c>
      <c r="C34" s="21">
        <f t="shared" ref="C34:E34" si="16">SUM(C32:C33)</f>
        <v>-705350</v>
      </c>
      <c r="D34" s="21">
        <f t="shared" si="16"/>
        <v>-351672</v>
      </c>
      <c r="E34" s="21">
        <f t="shared" si="16"/>
        <v>-30067</v>
      </c>
      <c r="F34" s="21">
        <f t="shared" ref="F34" si="17">SUM(F32:F33)</f>
        <v>38211</v>
      </c>
    </row>
    <row r="35" spans="1:6" x14ac:dyDescent="0.35">
      <c r="B35" s="20">
        <v>0</v>
      </c>
      <c r="C35" s="20">
        <v>0</v>
      </c>
      <c r="D35" s="20">
        <v>0</v>
      </c>
      <c r="E35" s="20">
        <v>0</v>
      </c>
      <c r="F35" s="20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  <ignoredErrors>
    <ignoredError sqref="E8 E23 E12 E28 E32:E34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15EC1-EEF8-43EB-8AC3-1A0A1ADED2F8}">
  <sheetPr codeName="Planilha17">
    <tabColor rgb="FFFFC000"/>
  </sheetPr>
  <dimension ref="B1:V39"/>
  <sheetViews>
    <sheetView showGridLines="0" topLeftCell="B1" zoomScale="70" zoomScaleNormal="70" workbookViewId="0">
      <selection activeCell="M19" sqref="M19"/>
    </sheetView>
  </sheetViews>
  <sheetFormatPr defaultColWidth="8.453125" defaultRowHeight="13.5" x14ac:dyDescent="0.3"/>
  <cols>
    <col min="1" max="1" width="3.453125" style="19" customWidth="1"/>
    <col min="2" max="2" width="47.1796875" style="19" bestFit="1" customWidth="1"/>
    <col min="3" max="3" width="8" style="19" bestFit="1" customWidth="1"/>
    <col min="4" max="4" width="18.1796875" style="19" bestFit="1" customWidth="1"/>
    <col min="5" max="6" width="13.453125" style="19" bestFit="1" customWidth="1"/>
    <col min="7" max="7" width="13.453125" style="4" customWidth="1"/>
    <col min="8" max="8" width="13.453125" style="4" bestFit="1" customWidth="1"/>
    <col min="9" max="10" width="13.453125" style="19" bestFit="1" customWidth="1"/>
    <col min="11" max="12" width="13.453125" style="4" bestFit="1" customWidth="1"/>
    <col min="13" max="17" width="13.453125" style="19" bestFit="1" customWidth="1"/>
    <col min="18" max="18" width="11.453125" style="19" bestFit="1" customWidth="1"/>
    <col min="19" max="21" width="13.453125" style="19" bestFit="1" customWidth="1"/>
    <col min="22" max="22" width="11.453125" style="19" bestFit="1" customWidth="1"/>
    <col min="23" max="16384" width="8.453125" style="19"/>
  </cols>
  <sheetData>
    <row r="1" spans="2:22" x14ac:dyDescent="0.3">
      <c r="K1" s="30"/>
      <c r="L1" s="30"/>
    </row>
    <row r="2" spans="2:22" x14ac:dyDescent="0.3">
      <c r="C2" s="121">
        <v>2023</v>
      </c>
      <c r="D2" s="121"/>
      <c r="E2" s="121"/>
      <c r="F2" s="121"/>
      <c r="G2" s="121">
        <v>2022</v>
      </c>
      <c r="H2" s="121"/>
      <c r="I2" s="121"/>
      <c r="J2" s="121"/>
      <c r="K2" s="121">
        <v>2021</v>
      </c>
      <c r="L2" s="121"/>
      <c r="M2" s="121"/>
      <c r="N2" s="121"/>
      <c r="O2" s="121">
        <v>2020</v>
      </c>
      <c r="P2" s="121"/>
      <c r="Q2" s="121"/>
      <c r="R2" s="121"/>
      <c r="S2" s="121">
        <v>2019</v>
      </c>
      <c r="T2" s="121"/>
      <c r="U2" s="121"/>
      <c r="V2" s="121"/>
    </row>
    <row r="3" spans="2:22" x14ac:dyDescent="0.3">
      <c r="C3" s="5" t="s">
        <v>312</v>
      </c>
      <c r="D3" s="5" t="s">
        <v>313</v>
      </c>
      <c r="E3" s="5" t="s">
        <v>314</v>
      </c>
      <c r="F3" s="5" t="s">
        <v>315</v>
      </c>
      <c r="G3" s="44" t="s">
        <v>316</v>
      </c>
      <c r="H3" s="44" t="s">
        <v>317</v>
      </c>
      <c r="I3" s="5" t="s">
        <v>318</v>
      </c>
      <c r="J3" s="5" t="s">
        <v>319</v>
      </c>
      <c r="K3" s="44" t="s">
        <v>320</v>
      </c>
      <c r="L3" s="44" t="s">
        <v>321</v>
      </c>
      <c r="M3" s="5" t="s">
        <v>322</v>
      </c>
      <c r="N3" s="5" t="s">
        <v>323</v>
      </c>
      <c r="O3" s="5" t="s">
        <v>324</v>
      </c>
      <c r="P3" s="5" t="s">
        <v>325</v>
      </c>
      <c r="Q3" s="5" t="s">
        <v>326</v>
      </c>
      <c r="R3" s="5" t="s">
        <v>327</v>
      </c>
      <c r="S3" s="5" t="s">
        <v>328</v>
      </c>
      <c r="T3" s="5" t="s">
        <v>329</v>
      </c>
      <c r="U3" s="5" t="s">
        <v>330</v>
      </c>
      <c r="V3" s="5" t="s">
        <v>331</v>
      </c>
    </row>
    <row r="4" spans="2:22" s="22" customFormat="1" x14ac:dyDescent="0.3">
      <c r="B4" s="22" t="s">
        <v>332</v>
      </c>
      <c r="C4" s="21">
        <f>SUM(C5:C14)</f>
        <v>0</v>
      </c>
      <c r="D4" s="21">
        <f t="shared" ref="D4:V4" si="0">SUM(D5:D14)</f>
        <v>2405134</v>
      </c>
      <c r="E4" s="21">
        <f t="shared" si="0"/>
        <v>1596694</v>
      </c>
      <c r="F4" s="21">
        <f t="shared" si="0"/>
        <v>812976</v>
      </c>
      <c r="G4" s="7">
        <f t="shared" si="0"/>
        <v>3651938</v>
      </c>
      <c r="H4" s="7">
        <f t="shared" si="0"/>
        <v>2760005</v>
      </c>
      <c r="I4" s="21">
        <f t="shared" si="0"/>
        <v>2008395</v>
      </c>
      <c r="J4" s="21">
        <f t="shared" si="0"/>
        <v>963983</v>
      </c>
      <c r="K4" s="7">
        <f t="shared" si="0"/>
        <v>3353642</v>
      </c>
      <c r="L4" s="7">
        <f t="shared" si="0"/>
        <v>2319661</v>
      </c>
      <c r="M4" s="21">
        <f t="shared" si="0"/>
        <v>1580328</v>
      </c>
      <c r="N4" s="21">
        <f t="shared" si="0"/>
        <v>780961</v>
      </c>
      <c r="O4" s="21">
        <f t="shared" si="0"/>
        <v>2709114</v>
      </c>
      <c r="P4" s="21">
        <f t="shared" si="0"/>
        <v>2503667</v>
      </c>
      <c r="Q4" s="21">
        <f t="shared" si="0"/>
        <v>1814288</v>
      </c>
      <c r="R4" s="21">
        <f t="shared" si="0"/>
        <v>686434</v>
      </c>
      <c r="S4" s="21">
        <f t="shared" si="0"/>
        <v>2157104</v>
      </c>
      <c r="T4" s="21">
        <f t="shared" si="0"/>
        <v>1608527</v>
      </c>
      <c r="U4" s="21">
        <f t="shared" si="0"/>
        <v>1090770</v>
      </c>
      <c r="V4" s="21">
        <f t="shared" si="0"/>
        <v>552654</v>
      </c>
    </row>
    <row r="5" spans="2:22" x14ac:dyDescent="0.3">
      <c r="B5" s="19" t="s">
        <v>333</v>
      </c>
      <c r="C5" s="23"/>
      <c r="D5" s="23">
        <v>1138620</v>
      </c>
      <c r="E5" s="23">
        <v>747849</v>
      </c>
      <c r="F5" s="23">
        <v>378065</v>
      </c>
      <c r="G5" s="9">
        <v>2023535</v>
      </c>
      <c r="H5" s="9">
        <v>1543177</v>
      </c>
      <c r="I5" s="23">
        <v>949255</v>
      </c>
      <c r="J5" s="23">
        <v>497410</v>
      </c>
      <c r="K5" s="9">
        <v>1600737</v>
      </c>
      <c r="L5" s="9">
        <v>1142921</v>
      </c>
      <c r="M5" s="23">
        <v>740329</v>
      </c>
      <c r="N5" s="23">
        <v>375076</v>
      </c>
      <c r="O5" s="23">
        <v>1323344</v>
      </c>
      <c r="P5" s="23">
        <v>1057287</v>
      </c>
      <c r="Q5" s="23">
        <v>737159</v>
      </c>
      <c r="R5" s="23">
        <v>386087</v>
      </c>
      <c r="S5" s="23">
        <v>958839</v>
      </c>
      <c r="T5" s="23">
        <v>691964</v>
      </c>
      <c r="U5" s="23">
        <v>428321</v>
      </c>
      <c r="V5" s="23">
        <v>226791</v>
      </c>
    </row>
    <row r="6" spans="2:22" x14ac:dyDescent="0.3">
      <c r="B6" s="19" t="s">
        <v>334</v>
      </c>
      <c r="C6" s="23"/>
      <c r="D6" s="23">
        <v>0</v>
      </c>
      <c r="E6" s="23">
        <v>0</v>
      </c>
      <c r="F6" s="23">
        <v>0</v>
      </c>
      <c r="G6" s="9">
        <v>0</v>
      </c>
      <c r="H6" s="9">
        <v>0</v>
      </c>
      <c r="I6" s="23">
        <v>0</v>
      </c>
      <c r="J6" s="23">
        <v>0</v>
      </c>
      <c r="K6" s="9">
        <v>0</v>
      </c>
      <c r="L6" s="9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</row>
    <row r="7" spans="2:22" x14ac:dyDescent="0.3">
      <c r="B7" s="19" t="s">
        <v>335</v>
      </c>
      <c r="C7" s="23"/>
      <c r="D7" s="23">
        <v>8225</v>
      </c>
      <c r="E7" s="23">
        <v>2159</v>
      </c>
      <c r="F7" s="23">
        <v>1057</v>
      </c>
      <c r="G7" s="9">
        <v>24005</v>
      </c>
      <c r="H7" s="9">
        <v>22049</v>
      </c>
      <c r="I7" s="23">
        <v>20708</v>
      </c>
      <c r="J7" s="23">
        <v>12400</v>
      </c>
      <c r="K7" s="9">
        <v>78539</v>
      </c>
      <c r="L7" s="9">
        <v>56620</v>
      </c>
      <c r="M7" s="23">
        <v>40186</v>
      </c>
      <c r="N7" s="23">
        <v>6584</v>
      </c>
      <c r="O7" s="23">
        <v>55465</v>
      </c>
      <c r="P7" s="23">
        <v>24966</v>
      </c>
      <c r="Q7" s="23">
        <v>11215</v>
      </c>
      <c r="R7" s="23">
        <v>4501</v>
      </c>
      <c r="S7" s="23">
        <v>58909</v>
      </c>
      <c r="T7" s="23">
        <v>52148</v>
      </c>
      <c r="U7" s="23">
        <v>51959</v>
      </c>
      <c r="V7" s="23">
        <v>38059</v>
      </c>
    </row>
    <row r="8" spans="2:22" x14ac:dyDescent="0.3">
      <c r="B8" s="19" t="s">
        <v>336</v>
      </c>
      <c r="C8" s="23"/>
      <c r="D8" s="23">
        <v>710677</v>
      </c>
      <c r="E8" s="23">
        <v>453581</v>
      </c>
      <c r="F8" s="23">
        <v>222469</v>
      </c>
      <c r="G8" s="9">
        <v>915176</v>
      </c>
      <c r="H8" s="9">
        <v>700943</v>
      </c>
      <c r="I8" s="23">
        <v>479801</v>
      </c>
      <c r="J8" s="23">
        <v>239773</v>
      </c>
      <c r="K8" s="9">
        <v>877671</v>
      </c>
      <c r="L8" s="9">
        <v>633255</v>
      </c>
      <c r="M8" s="23">
        <v>432498</v>
      </c>
      <c r="N8" s="23">
        <v>216312</v>
      </c>
      <c r="O8" s="23">
        <v>890735</v>
      </c>
      <c r="P8" s="23">
        <v>652227</v>
      </c>
      <c r="Q8" s="23">
        <v>445494</v>
      </c>
      <c r="R8" s="23">
        <v>236280</v>
      </c>
      <c r="S8" s="23">
        <v>949547</v>
      </c>
      <c r="T8" s="23">
        <v>711485</v>
      </c>
      <c r="U8" s="23">
        <v>453259</v>
      </c>
      <c r="V8" s="23">
        <v>233042</v>
      </c>
    </row>
    <row r="9" spans="2:22" x14ac:dyDescent="0.3">
      <c r="B9" s="19" t="s">
        <v>337</v>
      </c>
      <c r="C9" s="23"/>
      <c r="D9" s="23">
        <v>243117</v>
      </c>
      <c r="E9" s="23">
        <v>125130</v>
      </c>
      <c r="F9" s="23">
        <v>55005</v>
      </c>
      <c r="G9" s="9">
        <v>265116</v>
      </c>
      <c r="H9" s="9">
        <v>139882</v>
      </c>
      <c r="I9" s="23">
        <v>124178</v>
      </c>
      <c r="J9" s="23">
        <v>32923</v>
      </c>
      <c r="K9" s="9">
        <v>135125</v>
      </c>
      <c r="L9" s="9">
        <v>14683</v>
      </c>
      <c r="M9" s="23">
        <v>48220</v>
      </c>
      <c r="N9" s="23">
        <v>22943</v>
      </c>
      <c r="O9" s="23">
        <v>125917</v>
      </c>
      <c r="P9" s="23">
        <v>181174</v>
      </c>
      <c r="Q9" s="23">
        <v>57030</v>
      </c>
      <c r="R9" s="23">
        <v>52951</v>
      </c>
      <c r="S9" s="23">
        <v>67922</v>
      </c>
      <c r="T9" s="23">
        <v>53042</v>
      </c>
      <c r="U9" s="23">
        <v>40243</v>
      </c>
      <c r="V9" s="23">
        <v>7526</v>
      </c>
    </row>
    <row r="10" spans="2:22" x14ac:dyDescent="0.3">
      <c r="B10" s="19" t="s">
        <v>338</v>
      </c>
      <c r="C10" s="23"/>
      <c r="D10" s="23">
        <v>0</v>
      </c>
      <c r="E10" s="23">
        <v>0</v>
      </c>
      <c r="F10" s="23">
        <v>0</v>
      </c>
      <c r="G10" s="9">
        <v>0</v>
      </c>
      <c r="H10" s="9">
        <v>0</v>
      </c>
      <c r="I10" s="23">
        <v>0</v>
      </c>
      <c r="J10" s="23">
        <v>0</v>
      </c>
      <c r="K10" s="9">
        <v>0</v>
      </c>
      <c r="L10" s="9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2:22" x14ac:dyDescent="0.3">
      <c r="B11" s="19" t="s">
        <v>339</v>
      </c>
      <c r="C11" s="23"/>
      <c r="D11" s="23">
        <v>556874</v>
      </c>
      <c r="E11" s="23">
        <v>429515</v>
      </c>
      <c r="F11" s="23">
        <v>236460</v>
      </c>
      <c r="G11" s="9">
        <v>845839</v>
      </c>
      <c r="H11" s="9">
        <v>687441</v>
      </c>
      <c r="I11" s="23">
        <v>610650</v>
      </c>
      <c r="J11" s="23">
        <v>277333</v>
      </c>
      <c r="K11" s="9">
        <v>949287</v>
      </c>
      <c r="L11" s="9">
        <v>676652</v>
      </c>
      <c r="M11" s="23">
        <v>456479</v>
      </c>
      <c r="N11" s="23">
        <v>227904</v>
      </c>
      <c r="O11" s="23">
        <v>606620</v>
      </c>
      <c r="P11" s="23">
        <v>89770</v>
      </c>
      <c r="Q11" s="23">
        <v>59670</v>
      </c>
      <c r="R11" s="23">
        <v>30061</v>
      </c>
      <c r="S11" s="23">
        <v>142151</v>
      </c>
      <c r="T11" s="23">
        <v>112182</v>
      </c>
      <c r="U11" s="23">
        <v>83327</v>
      </c>
      <c r="V11" s="23">
        <v>52124</v>
      </c>
    </row>
    <row r="12" spans="2:22" x14ac:dyDescent="0.3">
      <c r="B12" s="19" t="s">
        <v>340</v>
      </c>
      <c r="C12" s="23"/>
      <c r="D12" s="23"/>
      <c r="E12" s="23"/>
      <c r="F12" s="23"/>
      <c r="G12" s="9"/>
      <c r="H12" s="9"/>
      <c r="I12" s="23"/>
      <c r="J12" s="23"/>
      <c r="K12" s="9"/>
      <c r="L12" s="9"/>
      <c r="M12" s="23"/>
      <c r="N12" s="23"/>
      <c r="O12" s="23"/>
      <c r="P12" s="23">
        <v>716839</v>
      </c>
      <c r="Q12" s="23">
        <v>649820</v>
      </c>
      <c r="R12" s="23">
        <v>55426</v>
      </c>
      <c r="S12" s="23">
        <v>209404</v>
      </c>
      <c r="T12" s="23">
        <v>157342</v>
      </c>
      <c r="U12" s="23">
        <v>103639</v>
      </c>
      <c r="V12" s="23">
        <v>51694</v>
      </c>
    </row>
    <row r="13" spans="2:22" x14ac:dyDescent="0.3">
      <c r="B13" s="19" t="s">
        <v>341</v>
      </c>
      <c r="C13" s="23"/>
      <c r="D13" s="23">
        <v>49450</v>
      </c>
      <c r="E13" s="23">
        <v>31146</v>
      </c>
      <c r="F13" s="23">
        <v>15795</v>
      </c>
      <c r="G13" s="9">
        <v>67406</v>
      </c>
      <c r="H13" s="9">
        <v>48933</v>
      </c>
      <c r="I13" s="23">
        <v>33490</v>
      </c>
      <c r="J13" s="23">
        <v>14419</v>
      </c>
      <c r="K13" s="9">
        <v>68675</v>
      </c>
      <c r="L13" s="9">
        <v>53237</v>
      </c>
      <c r="M13" s="23">
        <v>33602</v>
      </c>
      <c r="N13" s="23">
        <v>17325</v>
      </c>
      <c r="O13" s="23">
        <v>60949</v>
      </c>
      <c r="P13" s="23">
        <v>41165</v>
      </c>
      <c r="Q13" s="23">
        <v>28689</v>
      </c>
      <c r="R13" s="23">
        <v>10979</v>
      </c>
      <c r="S13" s="23">
        <v>63031</v>
      </c>
      <c r="T13" s="23">
        <v>47618</v>
      </c>
      <c r="U13" s="23">
        <v>72365</v>
      </c>
      <c r="V13" s="23">
        <v>15970</v>
      </c>
    </row>
    <row r="14" spans="2:22" x14ac:dyDescent="0.3">
      <c r="B14" s="19" t="s">
        <v>342</v>
      </c>
      <c r="C14" s="23"/>
      <c r="D14" s="23">
        <v>-301829</v>
      </c>
      <c r="E14" s="23">
        <v>-192686</v>
      </c>
      <c r="F14" s="23">
        <v>-95875</v>
      </c>
      <c r="G14" s="9">
        <v>-489139</v>
      </c>
      <c r="H14" s="9">
        <v>-382420</v>
      </c>
      <c r="I14" s="23">
        <v>-209687</v>
      </c>
      <c r="J14" s="23">
        <v>-110275</v>
      </c>
      <c r="K14" s="9">
        <v>-356392</v>
      </c>
      <c r="L14" s="9">
        <v>-257707</v>
      </c>
      <c r="M14" s="23">
        <v>-170986</v>
      </c>
      <c r="N14" s="23">
        <v>-85183</v>
      </c>
      <c r="O14" s="23">
        <v>-353916</v>
      </c>
      <c r="P14" s="23">
        <v>-259761</v>
      </c>
      <c r="Q14" s="23">
        <v>-174789</v>
      </c>
      <c r="R14" s="23">
        <v>-89851</v>
      </c>
      <c r="S14" s="23">
        <v>-292699</v>
      </c>
      <c r="T14" s="23">
        <v>-217254</v>
      </c>
      <c r="U14" s="23">
        <v>-142343</v>
      </c>
      <c r="V14" s="23">
        <v>-72552</v>
      </c>
    </row>
    <row r="15" spans="2:22" x14ac:dyDescent="0.3">
      <c r="B15" s="22" t="s">
        <v>343</v>
      </c>
      <c r="C15" s="21">
        <f>SUM(C16:C25)</f>
        <v>0</v>
      </c>
      <c r="D15" s="21">
        <f t="shared" ref="D15:V15" si="1">SUM(D16:D25)</f>
        <v>-1801335</v>
      </c>
      <c r="E15" s="21">
        <f t="shared" si="1"/>
        <v>-1126540</v>
      </c>
      <c r="F15" s="21">
        <f t="shared" si="1"/>
        <v>-561313</v>
      </c>
      <c r="G15" s="7">
        <f t="shared" si="1"/>
        <v>-2696532</v>
      </c>
      <c r="H15" s="7">
        <f t="shared" si="1"/>
        <v>-1640556</v>
      </c>
      <c r="I15" s="21">
        <f t="shared" si="1"/>
        <v>-1088918</v>
      </c>
      <c r="J15" s="21">
        <f t="shared" si="1"/>
        <v>-456342</v>
      </c>
      <c r="K15" s="7">
        <v>-2360770</v>
      </c>
      <c r="L15" s="7">
        <v>-1303004</v>
      </c>
      <c r="M15" s="21">
        <f t="shared" si="1"/>
        <v>-942122</v>
      </c>
      <c r="N15" s="21">
        <f t="shared" si="1"/>
        <v>-433799</v>
      </c>
      <c r="O15" s="21">
        <f t="shared" si="1"/>
        <v>-2073597</v>
      </c>
      <c r="P15" s="21">
        <f t="shared" si="1"/>
        <v>-1811383</v>
      </c>
      <c r="Q15" s="21">
        <f t="shared" si="1"/>
        <v>-1071188</v>
      </c>
      <c r="R15" s="21">
        <f t="shared" si="1"/>
        <v>-376971</v>
      </c>
      <c r="S15" s="21">
        <f t="shared" si="1"/>
        <v>-1422025</v>
      </c>
      <c r="T15" s="21">
        <f t="shared" si="1"/>
        <v>-849482</v>
      </c>
      <c r="U15" s="21">
        <f t="shared" si="1"/>
        <v>-570250</v>
      </c>
      <c r="V15" s="21">
        <f t="shared" si="1"/>
        <v>-246234</v>
      </c>
    </row>
    <row r="16" spans="2:22" x14ac:dyDescent="0.3">
      <c r="B16" s="19" t="s">
        <v>344</v>
      </c>
      <c r="C16" s="23"/>
      <c r="D16" s="23">
        <v>-449619</v>
      </c>
      <c r="E16" s="23">
        <v>-326228</v>
      </c>
      <c r="F16" s="23">
        <v>-129770</v>
      </c>
      <c r="G16" s="9">
        <v>-739774</v>
      </c>
      <c r="H16" s="9">
        <v>-403995</v>
      </c>
      <c r="I16" s="23">
        <v>-264680</v>
      </c>
      <c r="J16" s="23">
        <v>-120748</v>
      </c>
      <c r="K16" s="9">
        <v>-491441</v>
      </c>
      <c r="L16" s="9">
        <v>-354074</v>
      </c>
      <c r="M16" s="23">
        <v>-224899</v>
      </c>
      <c r="N16" s="23">
        <v>-112310</v>
      </c>
      <c r="O16" s="23">
        <v>-487762</v>
      </c>
      <c r="P16" s="23">
        <v>-326682</v>
      </c>
      <c r="Q16" s="23">
        <v>-225250</v>
      </c>
      <c r="R16" s="23">
        <v>-115634</v>
      </c>
      <c r="S16" s="23">
        <v>-435401</v>
      </c>
      <c r="T16" s="23">
        <v>-295492</v>
      </c>
      <c r="U16" s="23">
        <v>-207228</v>
      </c>
      <c r="V16" s="23">
        <v>-99892</v>
      </c>
    </row>
    <row r="17" spans="2:22" x14ac:dyDescent="0.3">
      <c r="B17" s="19" t="s">
        <v>345</v>
      </c>
      <c r="C17" s="23"/>
      <c r="D17" s="23">
        <v>-13366</v>
      </c>
      <c r="E17" s="23">
        <v>-9338</v>
      </c>
      <c r="F17" s="23">
        <v>-5393</v>
      </c>
      <c r="G17" s="9">
        <v>-91009</v>
      </c>
      <c r="H17" s="9">
        <v>-63415</v>
      </c>
      <c r="I17" s="23">
        <v>-40115</v>
      </c>
      <c r="J17" s="23">
        <v>-16103</v>
      </c>
      <c r="K17" s="9">
        <v>-94269</v>
      </c>
      <c r="L17" s="9">
        <v>-63824</v>
      </c>
      <c r="M17" s="23">
        <v>-45737</v>
      </c>
      <c r="N17" s="23">
        <v>-27544</v>
      </c>
      <c r="O17" s="23">
        <v>-78424</v>
      </c>
      <c r="P17" s="23">
        <v>-68919</v>
      </c>
      <c r="Q17" s="23">
        <v>-55685</v>
      </c>
      <c r="R17" s="23">
        <v>-33297</v>
      </c>
      <c r="S17" s="23">
        <v>-12678</v>
      </c>
      <c r="T17" s="23">
        <v>-6953</v>
      </c>
      <c r="U17" s="23">
        <v>-3180</v>
      </c>
      <c r="V17" s="23">
        <v>-1511</v>
      </c>
    </row>
    <row r="18" spans="2:22" x14ac:dyDescent="0.3">
      <c r="B18" s="19" t="s">
        <v>346</v>
      </c>
      <c r="C18" s="23"/>
      <c r="D18" s="23">
        <v>-169016</v>
      </c>
      <c r="E18" s="23">
        <v>-113652</v>
      </c>
      <c r="F18" s="23">
        <v>-49289</v>
      </c>
      <c r="G18" s="9">
        <v>-219248</v>
      </c>
      <c r="H18" s="9">
        <v>-172109</v>
      </c>
      <c r="I18" s="23">
        <v>-120116</v>
      </c>
      <c r="J18" s="23">
        <v>-71750</v>
      </c>
      <c r="K18" s="9">
        <v>-179502</v>
      </c>
      <c r="L18" s="9">
        <v>-128268</v>
      </c>
      <c r="M18" s="23">
        <v>-79221</v>
      </c>
      <c r="N18" s="23">
        <v>-45290</v>
      </c>
      <c r="O18" s="23">
        <v>-155559</v>
      </c>
      <c r="P18" s="23">
        <v>-108759</v>
      </c>
      <c r="Q18" s="23">
        <v>-72780</v>
      </c>
      <c r="R18" s="23">
        <v>-38626</v>
      </c>
      <c r="S18" s="23">
        <v>-114464</v>
      </c>
      <c r="T18" s="23">
        <v>-83087</v>
      </c>
      <c r="U18" s="23">
        <v>-55855</v>
      </c>
      <c r="V18" s="23">
        <v>-25539</v>
      </c>
    </row>
    <row r="19" spans="2:22" x14ac:dyDescent="0.3">
      <c r="B19" s="19" t="s">
        <v>347</v>
      </c>
      <c r="C19" s="23"/>
      <c r="D19" s="23">
        <v>-460489</v>
      </c>
      <c r="E19" s="23">
        <v>-311660</v>
      </c>
      <c r="F19" s="23">
        <v>-154795</v>
      </c>
      <c r="G19" s="9">
        <v>-668244</v>
      </c>
      <c r="H19" s="9">
        <v>-475419</v>
      </c>
      <c r="I19" s="23">
        <v>-303651</v>
      </c>
      <c r="J19" s="23">
        <v>-148006</v>
      </c>
      <c r="K19" s="9">
        <v>-536105</v>
      </c>
      <c r="L19" s="9">
        <v>-368824</v>
      </c>
      <c r="M19" s="23">
        <v>-296906</v>
      </c>
      <c r="N19" s="23">
        <v>-148566</v>
      </c>
      <c r="O19" s="23">
        <v>-596505</v>
      </c>
      <c r="P19" s="23">
        <v>-440648</v>
      </c>
      <c r="Q19" s="23">
        <v>-284384</v>
      </c>
      <c r="R19" s="23">
        <v>-144054</v>
      </c>
      <c r="S19" s="23">
        <v>-432467</v>
      </c>
      <c r="T19" s="23">
        <v>-302997</v>
      </c>
      <c r="U19" s="23">
        <v>-181979</v>
      </c>
      <c r="V19" s="23">
        <v>-87263</v>
      </c>
    </row>
    <row r="20" spans="2:22" x14ac:dyDescent="0.3">
      <c r="B20" s="19" t="s">
        <v>348</v>
      </c>
      <c r="C20" s="23"/>
      <c r="D20" s="23">
        <v>-48386</v>
      </c>
      <c r="E20" s="23">
        <v>-32758</v>
      </c>
      <c r="F20" s="23">
        <v>-16328</v>
      </c>
      <c r="G20" s="9">
        <v>-63362</v>
      </c>
      <c r="H20" s="9">
        <v>-46756</v>
      </c>
      <c r="I20" s="23">
        <v>-30148</v>
      </c>
      <c r="J20" s="23">
        <v>-14654</v>
      </c>
      <c r="K20" s="9">
        <v>-56896</v>
      </c>
      <c r="L20" s="9">
        <v>-41241</v>
      </c>
      <c r="M20" s="23">
        <v>-26297</v>
      </c>
      <c r="N20" s="23">
        <v>-12541</v>
      </c>
      <c r="O20" s="23">
        <v>-50895</v>
      </c>
      <c r="P20" s="23">
        <v>-37425</v>
      </c>
      <c r="Q20" s="23">
        <v>-24437</v>
      </c>
      <c r="R20" s="23">
        <v>-12303</v>
      </c>
      <c r="S20" s="23">
        <v>-23322</v>
      </c>
      <c r="T20" s="23">
        <v>-17374</v>
      </c>
      <c r="U20" s="23">
        <v>-11582</v>
      </c>
      <c r="V20" s="23">
        <v>-5611</v>
      </c>
    </row>
    <row r="21" spans="2:22" x14ac:dyDescent="0.3">
      <c r="B21" s="19" t="s">
        <v>349</v>
      </c>
      <c r="C21" s="23"/>
      <c r="D21" s="23">
        <v>-176665</v>
      </c>
      <c r="E21" s="23">
        <v>-82689</v>
      </c>
      <c r="F21" s="23">
        <v>-32652</v>
      </c>
      <c r="G21" s="9">
        <v>-195023</v>
      </c>
      <c r="H21" s="9">
        <v>-119962</v>
      </c>
      <c r="I21" s="23">
        <v>-66024</v>
      </c>
      <c r="J21" s="23">
        <v>-20535</v>
      </c>
      <c r="K21" s="9">
        <v>-186087</v>
      </c>
      <c r="L21" s="9">
        <v>-111221</v>
      </c>
      <c r="M21" s="23">
        <v>-70177</v>
      </c>
      <c r="N21" s="23">
        <v>-29412</v>
      </c>
      <c r="O21" s="23">
        <v>-60131</v>
      </c>
      <c r="P21" s="23">
        <v>-52558</v>
      </c>
      <c r="Q21" s="23">
        <v>-12592</v>
      </c>
      <c r="R21" s="23">
        <v>-7798</v>
      </c>
      <c r="S21" s="23">
        <v>0</v>
      </c>
      <c r="T21" s="23">
        <v>0</v>
      </c>
      <c r="U21" s="23">
        <v>0</v>
      </c>
      <c r="V21" s="23">
        <v>0</v>
      </c>
    </row>
    <row r="22" spans="2:22" x14ac:dyDescent="0.3">
      <c r="B22" s="19" t="s">
        <v>350</v>
      </c>
      <c r="C22" s="23"/>
      <c r="D22" s="23">
        <v>-242865</v>
      </c>
      <c r="E22" s="23">
        <v>-124648</v>
      </c>
      <c r="F22" s="23">
        <v>-54793</v>
      </c>
      <c r="G22" s="9">
        <v>-324328</v>
      </c>
      <c r="H22" s="9">
        <v>-199578</v>
      </c>
      <c r="I22" s="23">
        <v>-121115</v>
      </c>
      <c r="J22" s="23">
        <v>-32790</v>
      </c>
      <c r="K22" s="9">
        <v>-209939</v>
      </c>
      <c r="L22" s="9">
        <v>-88776</v>
      </c>
      <c r="M22" s="23">
        <v>-48034</v>
      </c>
      <c r="N22" s="23">
        <v>-22854</v>
      </c>
      <c r="O22" s="23">
        <v>-144303</v>
      </c>
      <c r="P22" s="23">
        <v>-87798</v>
      </c>
      <c r="Q22" s="23">
        <v>-49265</v>
      </c>
      <c r="R22" s="23">
        <v>-22414</v>
      </c>
      <c r="S22" s="23">
        <v>-42666</v>
      </c>
      <c r="T22" s="23">
        <v>-27213</v>
      </c>
      <c r="U22" s="23">
        <v>-17338</v>
      </c>
      <c r="V22" s="23">
        <v>-7305</v>
      </c>
    </row>
    <row r="23" spans="2:22" x14ac:dyDescent="0.3">
      <c r="B23" s="24" t="s">
        <v>351</v>
      </c>
      <c r="C23" s="25"/>
      <c r="D23" s="25">
        <v>-218800</v>
      </c>
      <c r="E23" s="25">
        <v>-108195</v>
      </c>
      <c r="F23" s="25">
        <v>-101087</v>
      </c>
      <c r="G23" s="11">
        <v>-466842</v>
      </c>
      <c r="H23" s="11">
        <v>-226806</v>
      </c>
      <c r="I23" s="25">
        <v>-103065</v>
      </c>
      <c r="J23" s="25">
        <v>-14520</v>
      </c>
      <c r="K23" s="11">
        <v>-842242</v>
      </c>
      <c r="L23" s="11">
        <v>-348155</v>
      </c>
      <c r="M23" s="25">
        <v>-127272</v>
      </c>
      <c r="N23" s="25">
        <v>-30790</v>
      </c>
      <c r="O23" s="25">
        <v>-1152337</v>
      </c>
      <c r="P23" s="25">
        <v>-679337</v>
      </c>
      <c r="Q23" s="25">
        <v>-305964</v>
      </c>
      <c r="R23" s="25">
        <v>14194</v>
      </c>
      <c r="S23" s="25">
        <v>-322815</v>
      </c>
      <c r="T23" s="25">
        <v>-86759</v>
      </c>
      <c r="U23" s="25">
        <v>-77513</v>
      </c>
      <c r="V23" s="25">
        <v>-9755</v>
      </c>
    </row>
    <row r="24" spans="2:22" x14ac:dyDescent="0.3">
      <c r="B24" s="19" t="s">
        <v>352</v>
      </c>
      <c r="C24" s="23"/>
      <c r="D24" s="23">
        <v>-11978</v>
      </c>
      <c r="E24" s="23">
        <v>0</v>
      </c>
      <c r="F24" s="23">
        <v>0</v>
      </c>
      <c r="G24" s="9">
        <v>95259</v>
      </c>
      <c r="H24" s="9">
        <v>95259</v>
      </c>
      <c r="I24" s="23">
        <v>0</v>
      </c>
      <c r="J24" s="23">
        <v>0</v>
      </c>
      <c r="K24" s="9">
        <v>238840</v>
      </c>
      <c r="L24" s="9">
        <v>238840</v>
      </c>
      <c r="M24" s="23">
        <v>0</v>
      </c>
      <c r="N24" s="23">
        <v>0</v>
      </c>
      <c r="O24" s="23">
        <v>676301</v>
      </c>
      <c r="P24" s="23"/>
      <c r="Q24" s="23"/>
      <c r="R24" s="23"/>
      <c r="S24" s="23"/>
      <c r="T24" s="23"/>
      <c r="U24" s="23"/>
      <c r="V24" s="23"/>
    </row>
    <row r="25" spans="2:22" x14ac:dyDescent="0.3">
      <c r="B25" s="19" t="s">
        <v>353</v>
      </c>
      <c r="C25" s="23"/>
      <c r="D25" s="23">
        <v>-10151</v>
      </c>
      <c r="E25" s="23">
        <v>-17372</v>
      </c>
      <c r="F25" s="23">
        <v>-17206</v>
      </c>
      <c r="G25" s="9">
        <v>-23961</v>
      </c>
      <c r="H25" s="9">
        <v>-27775</v>
      </c>
      <c r="I25" s="23">
        <v>-40004</v>
      </c>
      <c r="J25" s="23">
        <v>-17236</v>
      </c>
      <c r="K25" s="9">
        <v>-3129</v>
      </c>
      <c r="L25" s="9">
        <v>-37461</v>
      </c>
      <c r="M25" s="23">
        <v>-23579</v>
      </c>
      <c r="N25" s="23">
        <v>-4492</v>
      </c>
      <c r="O25" s="23">
        <v>-23982</v>
      </c>
      <c r="P25" s="23">
        <v>-9257</v>
      </c>
      <c r="Q25" s="23">
        <v>-40831</v>
      </c>
      <c r="R25" s="23">
        <v>-17039</v>
      </c>
      <c r="S25" s="23">
        <v>-38212</v>
      </c>
      <c r="T25" s="23">
        <v>-29607</v>
      </c>
      <c r="U25" s="23">
        <v>-15575</v>
      </c>
      <c r="V25" s="23">
        <v>-9358</v>
      </c>
    </row>
    <row r="26" spans="2:22" x14ac:dyDescent="0.3">
      <c r="B26" s="22" t="s">
        <v>354</v>
      </c>
      <c r="C26" s="21">
        <f t="shared" ref="C26:N26" si="2">C4+C15</f>
        <v>0</v>
      </c>
      <c r="D26" s="21">
        <f t="shared" si="2"/>
        <v>603799</v>
      </c>
      <c r="E26" s="21">
        <f t="shared" si="2"/>
        <v>470154</v>
      </c>
      <c r="F26" s="21">
        <f t="shared" si="2"/>
        <v>251663</v>
      </c>
      <c r="G26" s="7">
        <f t="shared" si="2"/>
        <v>955406</v>
      </c>
      <c r="H26" s="7">
        <f t="shared" si="2"/>
        <v>1119449</v>
      </c>
      <c r="I26" s="21">
        <f t="shared" si="2"/>
        <v>919477</v>
      </c>
      <c r="J26" s="21">
        <f t="shared" si="2"/>
        <v>507641</v>
      </c>
      <c r="K26" s="7">
        <f t="shared" si="2"/>
        <v>992872</v>
      </c>
      <c r="L26" s="7">
        <f t="shared" si="2"/>
        <v>1016657</v>
      </c>
      <c r="M26" s="21">
        <f t="shared" si="2"/>
        <v>638206</v>
      </c>
      <c r="N26" s="21">
        <f t="shared" si="2"/>
        <v>347162</v>
      </c>
      <c r="O26" s="21">
        <f t="shared" ref="O26:V26" si="3">O4+O15</f>
        <v>635517</v>
      </c>
      <c r="P26" s="21">
        <f t="shared" si="3"/>
        <v>692284</v>
      </c>
      <c r="Q26" s="21">
        <f t="shared" si="3"/>
        <v>743100</v>
      </c>
      <c r="R26" s="21">
        <f t="shared" si="3"/>
        <v>309463</v>
      </c>
      <c r="S26" s="21">
        <f t="shared" si="3"/>
        <v>735079</v>
      </c>
      <c r="T26" s="21">
        <f t="shared" si="3"/>
        <v>759045</v>
      </c>
      <c r="U26" s="21">
        <f t="shared" si="3"/>
        <v>520520</v>
      </c>
      <c r="V26" s="21">
        <f t="shared" si="3"/>
        <v>306420</v>
      </c>
    </row>
    <row r="27" spans="2:22" x14ac:dyDescent="0.3">
      <c r="B27" s="19" t="s">
        <v>355</v>
      </c>
      <c r="C27" s="23"/>
      <c r="D27" s="23">
        <v>-164083</v>
      </c>
      <c r="E27" s="23">
        <v>-119415</v>
      </c>
      <c r="F27" s="23">
        <v>-59702</v>
      </c>
      <c r="G27" s="9">
        <v>-238939</v>
      </c>
      <c r="H27" s="9">
        <v>-179661</v>
      </c>
      <c r="I27" s="23">
        <v>-119719</v>
      </c>
      <c r="J27" s="23">
        <v>-59826</v>
      </c>
      <c r="K27" s="9">
        <v>-241380</v>
      </c>
      <c r="L27" s="9">
        <v>-180359</v>
      </c>
      <c r="M27" s="23">
        <v>-120498</v>
      </c>
      <c r="N27" s="23">
        <v>-60770</v>
      </c>
      <c r="O27" s="23">
        <v>-243723</v>
      </c>
      <c r="P27" s="23">
        <v>-181455</v>
      </c>
      <c r="Q27" s="23">
        <v>-117703</v>
      </c>
      <c r="R27" s="23">
        <v>-58897</v>
      </c>
      <c r="S27" s="23">
        <v>-159441</v>
      </c>
      <c r="T27" s="23">
        <v>-119667</v>
      </c>
      <c r="U27" s="23">
        <v>-79551</v>
      </c>
      <c r="V27" s="23">
        <v>-43173</v>
      </c>
    </row>
    <row r="28" spans="2:22" x14ac:dyDescent="0.3">
      <c r="B28" s="19" t="s">
        <v>356</v>
      </c>
      <c r="C28" s="23"/>
      <c r="D28" s="23">
        <v>-16810</v>
      </c>
      <c r="E28" s="23">
        <v>-5506</v>
      </c>
      <c r="F28" s="23">
        <v>891</v>
      </c>
      <c r="G28" s="9">
        <v>-47080</v>
      </c>
      <c r="H28" s="9">
        <v>-43080</v>
      </c>
      <c r="I28" s="23">
        <v>-31779</v>
      </c>
      <c r="J28" s="23">
        <v>-14513</v>
      </c>
      <c r="K28" s="9">
        <v>-9590</v>
      </c>
      <c r="L28" s="9">
        <v>4269</v>
      </c>
      <c r="M28" s="23">
        <v>-9065</v>
      </c>
      <c r="N28" s="23">
        <v>8891</v>
      </c>
      <c r="O28" s="23">
        <v>-55253</v>
      </c>
      <c r="P28" s="23">
        <v>-47663</v>
      </c>
      <c r="Q28" s="23">
        <v>-31025</v>
      </c>
      <c r="R28" s="23">
        <v>-14629</v>
      </c>
      <c r="S28" s="23">
        <v>-73941</v>
      </c>
      <c r="T28" s="23">
        <v>-116450</v>
      </c>
      <c r="U28" s="23">
        <v>-82310</v>
      </c>
      <c r="V28" s="23">
        <v>-47508</v>
      </c>
    </row>
    <row r="29" spans="2:22" x14ac:dyDescent="0.3">
      <c r="B29" s="19" t="s">
        <v>357</v>
      </c>
      <c r="C29" s="23"/>
      <c r="D29" s="23">
        <v>0</v>
      </c>
      <c r="E29" s="23">
        <v>0</v>
      </c>
      <c r="F29" s="23">
        <v>0</v>
      </c>
      <c r="G29" s="9">
        <v>0</v>
      </c>
      <c r="H29" s="9">
        <v>0</v>
      </c>
      <c r="I29" s="23">
        <v>0</v>
      </c>
      <c r="J29" s="23">
        <v>0</v>
      </c>
      <c r="K29" s="9">
        <v>0</v>
      </c>
      <c r="L29" s="9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5934</v>
      </c>
      <c r="T29" s="23">
        <v>42575</v>
      </c>
      <c r="U29" s="23">
        <v>0</v>
      </c>
      <c r="V29" s="23">
        <v>0</v>
      </c>
    </row>
    <row r="30" spans="2:22" x14ac:dyDescent="0.3">
      <c r="B30" s="22" t="s">
        <v>358</v>
      </c>
      <c r="C30" s="23"/>
      <c r="D30" s="23">
        <v>-165653</v>
      </c>
      <c r="E30" s="23">
        <v>-111470</v>
      </c>
      <c r="F30" s="23">
        <v>-87040</v>
      </c>
      <c r="G30" s="9">
        <v>-58659</v>
      </c>
      <c r="H30" s="9">
        <v>-11629</v>
      </c>
      <c r="I30" s="23">
        <v>-38377</v>
      </c>
      <c r="J30" s="23">
        <v>57263</v>
      </c>
      <c r="K30" s="9">
        <v>-302620</v>
      </c>
      <c r="L30" s="9">
        <v>-226400</v>
      </c>
      <c r="M30" s="23">
        <v>-96733</v>
      </c>
      <c r="N30" s="23">
        <v>-123763</v>
      </c>
      <c r="O30" s="23">
        <v>-349468</v>
      </c>
      <c r="P30" s="23">
        <v>-394082</v>
      </c>
      <c r="Q30" s="23">
        <v>-309666</v>
      </c>
      <c r="R30" s="23">
        <v>-207288</v>
      </c>
      <c r="S30" s="23">
        <v>-210347</v>
      </c>
      <c r="T30" s="23">
        <v>4329</v>
      </c>
      <c r="U30" s="23">
        <v>87093</v>
      </c>
      <c r="V30" s="23">
        <v>-15368</v>
      </c>
    </row>
    <row r="31" spans="2:22" x14ac:dyDescent="0.3">
      <c r="B31" s="22" t="s">
        <v>359</v>
      </c>
      <c r="C31" s="21">
        <f>SUM(C26:C30)</f>
        <v>0</v>
      </c>
      <c r="D31" s="21">
        <f t="shared" ref="D31:V31" si="4">SUM(D26:D30)</f>
        <v>257253</v>
      </c>
      <c r="E31" s="21">
        <f t="shared" si="4"/>
        <v>233763</v>
      </c>
      <c r="F31" s="21">
        <f t="shared" si="4"/>
        <v>105812</v>
      </c>
      <c r="G31" s="7">
        <f t="shared" si="4"/>
        <v>610728</v>
      </c>
      <c r="H31" s="7">
        <f t="shared" si="4"/>
        <v>885079</v>
      </c>
      <c r="I31" s="21">
        <f t="shared" si="4"/>
        <v>729602</v>
      </c>
      <c r="J31" s="21">
        <f t="shared" si="4"/>
        <v>490565</v>
      </c>
      <c r="K31" s="7">
        <f t="shared" si="4"/>
        <v>439282</v>
      </c>
      <c r="L31" s="7">
        <f t="shared" si="4"/>
        <v>614167</v>
      </c>
      <c r="M31" s="21">
        <f t="shared" si="4"/>
        <v>411910</v>
      </c>
      <c r="N31" s="21">
        <f t="shared" si="4"/>
        <v>171520</v>
      </c>
      <c r="O31" s="21">
        <f t="shared" si="4"/>
        <v>-12927</v>
      </c>
      <c r="P31" s="21">
        <f t="shared" si="4"/>
        <v>69084</v>
      </c>
      <c r="Q31" s="21">
        <f t="shared" si="4"/>
        <v>284706</v>
      </c>
      <c r="R31" s="21">
        <f t="shared" si="4"/>
        <v>28649</v>
      </c>
      <c r="S31" s="21">
        <f t="shared" si="4"/>
        <v>297284</v>
      </c>
      <c r="T31" s="21">
        <f t="shared" si="4"/>
        <v>569832</v>
      </c>
      <c r="U31" s="21">
        <f t="shared" si="4"/>
        <v>445752</v>
      </c>
      <c r="V31" s="21">
        <f t="shared" si="4"/>
        <v>200371</v>
      </c>
    </row>
    <row r="32" spans="2:22" x14ac:dyDescent="0.3">
      <c r="B32" s="19" t="s">
        <v>360</v>
      </c>
      <c r="C32" s="23"/>
      <c r="D32" s="23">
        <v>-50399</v>
      </c>
      <c r="E32" s="23">
        <v>-15451</v>
      </c>
      <c r="F32" s="23">
        <v>-12496</v>
      </c>
      <c r="G32" s="9">
        <v>-139926</v>
      </c>
      <c r="H32" s="9">
        <v>-133152</v>
      </c>
      <c r="I32" s="23">
        <v>-69171</v>
      </c>
      <c r="J32" s="23">
        <v>-82793</v>
      </c>
      <c r="K32" s="9">
        <v>-46126</v>
      </c>
      <c r="L32" s="9">
        <v>-57600</v>
      </c>
      <c r="M32" s="23">
        <v>-36750</v>
      </c>
      <c r="N32" s="23">
        <v>-432</v>
      </c>
      <c r="O32" s="23">
        <v>-91608</v>
      </c>
      <c r="P32" s="23">
        <v>-80155</v>
      </c>
      <c r="Q32" s="23">
        <v>-30791</v>
      </c>
      <c r="R32" s="23">
        <v>-3681</v>
      </c>
      <c r="S32" s="23">
        <v>-227532</v>
      </c>
      <c r="T32" s="23">
        <v>-196043</v>
      </c>
      <c r="U32" s="23">
        <v>-111717</v>
      </c>
      <c r="V32" s="23">
        <v>-75096</v>
      </c>
    </row>
    <row r="33" spans="2:22" x14ac:dyDescent="0.3">
      <c r="B33" s="19" t="s">
        <v>361</v>
      </c>
      <c r="C33" s="23"/>
      <c r="D33" s="23">
        <v>-37969</v>
      </c>
      <c r="E33" s="23">
        <v>-64786</v>
      </c>
      <c r="F33" s="23">
        <v>-24654</v>
      </c>
      <c r="G33" s="9">
        <v>-73642</v>
      </c>
      <c r="H33" s="9">
        <v>-161146</v>
      </c>
      <c r="I33" s="23">
        <v>-167545</v>
      </c>
      <c r="J33" s="23">
        <v>-89079</v>
      </c>
      <c r="K33" s="9">
        <v>-103892</v>
      </c>
      <c r="L33" s="9">
        <v>-141489</v>
      </c>
      <c r="M33" s="23">
        <v>-107167</v>
      </c>
      <c r="N33" s="23">
        <v>-55694</v>
      </c>
      <c r="O33" s="23">
        <v>2032653</v>
      </c>
      <c r="P33" s="23">
        <v>379133</v>
      </c>
      <c r="Q33" s="23">
        <v>233885</v>
      </c>
      <c r="R33" s="23">
        <v>6586</v>
      </c>
      <c r="S33" s="23">
        <v>98696</v>
      </c>
      <c r="T33" s="23">
        <v>-39396</v>
      </c>
      <c r="U33" s="23">
        <v>-69015</v>
      </c>
      <c r="V33" s="23">
        <v>-9608</v>
      </c>
    </row>
    <row r="34" spans="2:22" x14ac:dyDescent="0.3">
      <c r="B34" s="19" t="s">
        <v>362</v>
      </c>
      <c r="C34" s="23"/>
      <c r="D34" s="23">
        <v>0</v>
      </c>
      <c r="E34" s="23">
        <v>0</v>
      </c>
      <c r="F34" s="23">
        <v>0</v>
      </c>
      <c r="G34" s="9">
        <v>0</v>
      </c>
      <c r="H34" s="9">
        <v>0</v>
      </c>
      <c r="I34" s="23">
        <v>0</v>
      </c>
      <c r="J34" s="23">
        <v>0</v>
      </c>
      <c r="K34" s="9">
        <v>0</v>
      </c>
      <c r="L34" s="9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2:22" x14ac:dyDescent="0.3">
      <c r="B35" s="22" t="s">
        <v>363</v>
      </c>
      <c r="C35" s="21">
        <f t="shared" ref="C35:N35" si="5">SUM(C31:C34)</f>
        <v>0</v>
      </c>
      <c r="D35" s="21">
        <f t="shared" si="5"/>
        <v>168885</v>
      </c>
      <c r="E35" s="21">
        <f t="shared" si="5"/>
        <v>153526</v>
      </c>
      <c r="F35" s="21">
        <f t="shared" si="5"/>
        <v>68662</v>
      </c>
      <c r="G35" s="7">
        <f t="shared" si="5"/>
        <v>397160</v>
      </c>
      <c r="H35" s="7">
        <f t="shared" si="5"/>
        <v>590781</v>
      </c>
      <c r="I35" s="21">
        <f t="shared" si="5"/>
        <v>492886</v>
      </c>
      <c r="J35" s="21">
        <f t="shared" si="5"/>
        <v>318693</v>
      </c>
      <c r="K35" s="7">
        <f t="shared" si="5"/>
        <v>289264</v>
      </c>
      <c r="L35" s="7">
        <f t="shared" si="5"/>
        <v>415078</v>
      </c>
      <c r="M35" s="21">
        <f t="shared" si="5"/>
        <v>267993</v>
      </c>
      <c r="N35" s="21">
        <f t="shared" si="5"/>
        <v>115394</v>
      </c>
      <c r="O35" s="21">
        <f t="shared" ref="O35:V35" si="6">SUM(O31:O34)</f>
        <v>1928118</v>
      </c>
      <c r="P35" s="21">
        <f t="shared" si="6"/>
        <v>368062</v>
      </c>
      <c r="Q35" s="21">
        <f t="shared" si="6"/>
        <v>487800</v>
      </c>
      <c r="R35" s="21">
        <f t="shared" si="6"/>
        <v>31554</v>
      </c>
      <c r="S35" s="21">
        <f t="shared" si="6"/>
        <v>168448</v>
      </c>
      <c r="T35" s="21">
        <f t="shared" si="6"/>
        <v>334393</v>
      </c>
      <c r="U35" s="21">
        <f t="shared" si="6"/>
        <v>265020</v>
      </c>
      <c r="V35" s="21">
        <f t="shared" si="6"/>
        <v>115667</v>
      </c>
    </row>
    <row r="36" spans="2:22" x14ac:dyDescent="0.3">
      <c r="B36" s="22" t="s">
        <v>364</v>
      </c>
      <c r="C36" s="23"/>
      <c r="D36" s="23"/>
      <c r="E36" s="23"/>
      <c r="F36" s="23"/>
      <c r="G36" s="9"/>
      <c r="H36" s="9"/>
      <c r="I36" s="23"/>
      <c r="J36" s="23"/>
      <c r="K36" s="9"/>
      <c r="L36" s="9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2:22" x14ac:dyDescent="0.3">
      <c r="B37" s="22" t="s">
        <v>365</v>
      </c>
      <c r="C37" s="21">
        <f>SUM(C35:C36)</f>
        <v>0</v>
      </c>
      <c r="D37" s="21">
        <f t="shared" ref="D37:V37" si="7">SUM(D35:D36)</f>
        <v>168885</v>
      </c>
      <c r="E37" s="21">
        <f t="shared" si="7"/>
        <v>153526</v>
      </c>
      <c r="F37" s="21">
        <f t="shared" si="7"/>
        <v>68662</v>
      </c>
      <c r="G37" s="7">
        <f t="shared" si="7"/>
        <v>397160</v>
      </c>
      <c r="H37" s="7">
        <f t="shared" si="7"/>
        <v>590781</v>
      </c>
      <c r="I37" s="21">
        <f t="shared" si="7"/>
        <v>492886</v>
      </c>
      <c r="J37" s="21">
        <f t="shared" si="7"/>
        <v>318693</v>
      </c>
      <c r="K37" s="7">
        <f t="shared" si="7"/>
        <v>289264</v>
      </c>
      <c r="L37" s="7">
        <f t="shared" si="7"/>
        <v>415078</v>
      </c>
      <c r="M37" s="21">
        <f t="shared" si="7"/>
        <v>267993</v>
      </c>
      <c r="N37" s="21">
        <f t="shared" si="7"/>
        <v>115394</v>
      </c>
      <c r="O37" s="21">
        <f t="shared" si="7"/>
        <v>1928118</v>
      </c>
      <c r="P37" s="21">
        <f t="shared" si="7"/>
        <v>368062</v>
      </c>
      <c r="Q37" s="21">
        <f t="shared" si="7"/>
        <v>487800</v>
      </c>
      <c r="R37" s="21">
        <f t="shared" si="7"/>
        <v>31554</v>
      </c>
      <c r="S37" s="21">
        <f t="shared" si="7"/>
        <v>168448</v>
      </c>
      <c r="T37" s="21">
        <f t="shared" si="7"/>
        <v>334393</v>
      </c>
      <c r="U37" s="21">
        <f t="shared" si="7"/>
        <v>265020</v>
      </c>
      <c r="V37" s="21">
        <f t="shared" si="7"/>
        <v>115667</v>
      </c>
    </row>
    <row r="38" spans="2:22" x14ac:dyDescent="0.3">
      <c r="O38" s="21"/>
      <c r="P38" s="21"/>
      <c r="Q38" s="21"/>
      <c r="R38" s="21"/>
      <c r="S38" s="21"/>
      <c r="T38" s="21"/>
      <c r="U38" s="21"/>
      <c r="V38" s="21"/>
    </row>
    <row r="39" spans="2:22" x14ac:dyDescent="0.3">
      <c r="D39" s="26">
        <v>0</v>
      </c>
      <c r="E39" s="26">
        <v>0</v>
      </c>
      <c r="F39" s="26">
        <v>0</v>
      </c>
      <c r="G39" s="43">
        <v>0</v>
      </c>
      <c r="H39" s="43">
        <v>0</v>
      </c>
      <c r="I39" s="26">
        <v>0</v>
      </c>
      <c r="J39" s="26">
        <v>0</v>
      </c>
      <c r="K39" s="43">
        <v>0</v>
      </c>
      <c r="L39" s="43">
        <v>0</v>
      </c>
      <c r="M39" s="26">
        <v>0</v>
      </c>
      <c r="N39" s="26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</sheetData>
  <mergeCells count="5">
    <mergeCell ref="O2:R2"/>
    <mergeCell ref="S2:V2"/>
    <mergeCell ref="C2:F2"/>
    <mergeCell ref="G2:J2"/>
    <mergeCell ref="K2:N2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375E7-969E-4132-8F5A-F97D73C5DC38}">
  <sheetPr codeName="Planilha2">
    <tabColor rgb="FFFFC000"/>
  </sheetPr>
  <dimension ref="B2:U42"/>
  <sheetViews>
    <sheetView showGridLines="0" zoomScale="70" zoomScaleNormal="70" workbookViewId="0">
      <selection activeCell="M15" sqref="M15"/>
    </sheetView>
  </sheetViews>
  <sheetFormatPr defaultColWidth="8.453125" defaultRowHeight="13.5" x14ac:dyDescent="0.3"/>
  <cols>
    <col min="1" max="1" width="3.453125" style="1" customWidth="1"/>
    <col min="2" max="2" width="47.1796875" style="1" bestFit="1" customWidth="1"/>
    <col min="3" max="3" width="18.1796875" style="1" bestFit="1" customWidth="1"/>
    <col min="4" max="4" width="14.453125" style="1" bestFit="1" customWidth="1"/>
    <col min="5" max="5" width="13.453125" style="1" bestFit="1" customWidth="1"/>
    <col min="6" max="6" width="14.453125" style="1" bestFit="1" customWidth="1"/>
    <col min="7" max="9" width="13.453125" style="1" bestFit="1" customWidth="1"/>
    <col min="10" max="13" width="14.453125" style="1" bestFit="1" customWidth="1"/>
    <col min="14" max="21" width="13.453125" style="1" bestFit="1" customWidth="1"/>
    <col min="22" max="16384" width="8.453125" style="1"/>
  </cols>
  <sheetData>
    <row r="2" spans="2:21" x14ac:dyDescent="0.3">
      <c r="C2" s="121"/>
      <c r="D2" s="121"/>
      <c r="E2" s="121"/>
      <c r="F2" s="121">
        <v>2022</v>
      </c>
      <c r="G2" s="121"/>
      <c r="H2" s="121"/>
      <c r="I2" s="121"/>
      <c r="J2" s="121">
        <v>2021</v>
      </c>
      <c r="K2" s="121"/>
      <c r="L2" s="121"/>
      <c r="M2" s="121"/>
      <c r="N2" s="121">
        <v>2020</v>
      </c>
      <c r="O2" s="121"/>
      <c r="P2" s="121"/>
      <c r="Q2" s="121"/>
      <c r="R2" s="121">
        <v>2019</v>
      </c>
      <c r="S2" s="121"/>
      <c r="T2" s="121"/>
      <c r="U2" s="121"/>
    </row>
    <row r="3" spans="2:21" x14ac:dyDescent="0.3">
      <c r="C3" s="14" t="s">
        <v>419</v>
      </c>
      <c r="D3" s="14" t="s">
        <v>420</v>
      </c>
      <c r="E3" s="14" t="s">
        <v>421</v>
      </c>
      <c r="F3" s="14" t="s">
        <v>422</v>
      </c>
      <c r="G3" s="14" t="s">
        <v>423</v>
      </c>
      <c r="H3" s="5" t="s">
        <v>424</v>
      </c>
      <c r="I3" s="5" t="s">
        <v>425</v>
      </c>
      <c r="J3" s="5" t="s">
        <v>426</v>
      </c>
      <c r="K3" s="5" t="s">
        <v>427</v>
      </c>
      <c r="L3" s="5" t="s">
        <v>428</v>
      </c>
      <c r="M3" s="5" t="s">
        <v>429</v>
      </c>
      <c r="N3" s="6" t="s">
        <v>430</v>
      </c>
      <c r="O3" s="5" t="s">
        <v>431</v>
      </c>
      <c r="P3" s="5" t="s">
        <v>432</v>
      </c>
      <c r="Q3" s="5" t="s">
        <v>433</v>
      </c>
      <c r="R3" s="5" t="s">
        <v>434</v>
      </c>
      <c r="S3" s="5" t="s">
        <v>435</v>
      </c>
      <c r="T3" s="5" t="s">
        <v>436</v>
      </c>
      <c r="U3" s="5" t="s">
        <v>437</v>
      </c>
    </row>
    <row r="4" spans="2:21" s="3" customFormat="1" x14ac:dyDescent="0.3">
      <c r="B4" s="2" t="s">
        <v>438</v>
      </c>
      <c r="C4" s="7">
        <f>SUM(C5:C14)</f>
        <v>7893033</v>
      </c>
      <c r="D4" s="7">
        <f>SUM(D5:D14)</f>
        <v>5336784</v>
      </c>
      <c r="E4" s="7">
        <f>SUM(E5:E14)</f>
        <v>2612288</v>
      </c>
      <c r="F4" s="7">
        <f>SUM(F5:F14)</f>
        <v>10371884</v>
      </c>
      <c r="G4" s="7">
        <f t="shared" ref="G4:M4" si="0">SUM(G5:G14)</f>
        <v>7824623</v>
      </c>
      <c r="H4" s="7">
        <f t="shared" si="0"/>
        <v>5727627</v>
      </c>
      <c r="I4" s="7">
        <f t="shared" si="0"/>
        <v>2787225</v>
      </c>
      <c r="J4" s="7">
        <f t="shared" si="0"/>
        <v>11578410</v>
      </c>
      <c r="K4" s="7">
        <f t="shared" si="0"/>
        <v>8257718</v>
      </c>
      <c r="L4" s="7">
        <f t="shared" si="0"/>
        <v>4995181</v>
      </c>
      <c r="M4" s="7">
        <f t="shared" si="0"/>
        <v>2606838</v>
      </c>
      <c r="N4" s="21">
        <f t="shared" ref="N4:U4" si="1">SUM(N5:N14)</f>
        <v>8760548.7066999264</v>
      </c>
      <c r="O4" s="21">
        <f t="shared" si="1"/>
        <v>8995288</v>
      </c>
      <c r="P4" s="21">
        <f t="shared" si="1"/>
        <v>6813990</v>
      </c>
      <c r="Q4" s="21">
        <f t="shared" si="1"/>
        <v>2135837</v>
      </c>
      <c r="R4" s="21">
        <f t="shared" si="1"/>
        <v>8843946</v>
      </c>
      <c r="S4" s="21">
        <f t="shared" si="1"/>
        <v>6544470</v>
      </c>
      <c r="T4" s="21">
        <f t="shared" si="1"/>
        <v>4440847</v>
      </c>
      <c r="U4" s="21">
        <f t="shared" si="1"/>
        <v>2155390</v>
      </c>
    </row>
    <row r="5" spans="2:21" x14ac:dyDescent="0.3">
      <c r="B5" s="1" t="s">
        <v>439</v>
      </c>
      <c r="C5" s="8">
        <v>2250863</v>
      </c>
      <c r="D5" s="8">
        <v>1560200</v>
      </c>
      <c r="E5" s="8">
        <v>826188</v>
      </c>
      <c r="F5" s="8">
        <v>2638371</v>
      </c>
      <c r="G5" s="8">
        <v>1964316</v>
      </c>
      <c r="H5" s="8">
        <v>1354208</v>
      </c>
      <c r="I5" s="8">
        <v>737543</v>
      </c>
      <c r="J5" s="8">
        <v>3028153</v>
      </c>
      <c r="K5" s="8">
        <v>2119846</v>
      </c>
      <c r="L5" s="8">
        <v>1315761</v>
      </c>
      <c r="M5" s="8">
        <v>716384</v>
      </c>
      <c r="N5" s="23">
        <v>2667881</v>
      </c>
      <c r="O5" s="23">
        <v>2064922</v>
      </c>
      <c r="P5" s="23">
        <v>1486590</v>
      </c>
      <c r="Q5" s="23">
        <v>875186</v>
      </c>
      <c r="R5" s="23">
        <v>3844586</v>
      </c>
      <c r="S5" s="23">
        <v>2942611</v>
      </c>
      <c r="T5" s="23">
        <v>2063630</v>
      </c>
      <c r="U5" s="23">
        <v>1041344</v>
      </c>
    </row>
    <row r="6" spans="2:21" x14ac:dyDescent="0.3">
      <c r="B6" s="4" t="s">
        <v>440</v>
      </c>
      <c r="C6" s="9">
        <v>859729</v>
      </c>
      <c r="D6" s="9">
        <v>584755</v>
      </c>
      <c r="E6" s="9">
        <v>302379</v>
      </c>
      <c r="F6" s="9">
        <v>1337731</v>
      </c>
      <c r="G6" s="9">
        <v>1010795</v>
      </c>
      <c r="H6" s="9">
        <v>673655</v>
      </c>
      <c r="I6" s="9">
        <v>333477</v>
      </c>
      <c r="J6" s="9">
        <v>1249779</v>
      </c>
      <c r="K6" s="9">
        <v>929908</v>
      </c>
      <c r="L6" s="9">
        <v>616097</v>
      </c>
      <c r="M6" s="9">
        <v>306989</v>
      </c>
      <c r="N6" s="23">
        <v>1186892</v>
      </c>
      <c r="O6" s="23">
        <v>888340</v>
      </c>
      <c r="P6" s="23">
        <v>589566</v>
      </c>
      <c r="Q6" s="23">
        <v>293956</v>
      </c>
      <c r="R6" s="23">
        <v>745151</v>
      </c>
      <c r="S6" s="23">
        <v>556029</v>
      </c>
      <c r="T6" s="23">
        <v>366804</v>
      </c>
      <c r="U6" s="23">
        <v>183705</v>
      </c>
    </row>
    <row r="7" spans="2:21" x14ac:dyDescent="0.3">
      <c r="B7" s="1" t="s">
        <v>441</v>
      </c>
      <c r="C7" s="8">
        <v>195546</v>
      </c>
      <c r="D7" s="8">
        <v>95467</v>
      </c>
      <c r="E7" s="8">
        <v>29167</v>
      </c>
      <c r="F7" s="8">
        <v>483665</v>
      </c>
      <c r="G7" s="8">
        <v>435609</v>
      </c>
      <c r="H7" s="8">
        <v>312272</v>
      </c>
      <c r="I7" s="8">
        <v>190009</v>
      </c>
      <c r="J7" s="8">
        <v>280147</v>
      </c>
      <c r="K7" s="8">
        <v>177561</v>
      </c>
      <c r="L7" s="8">
        <v>160890</v>
      </c>
      <c r="M7" s="8">
        <v>99363</v>
      </c>
      <c r="N7" s="23">
        <v>224935</v>
      </c>
      <c r="O7" s="23">
        <v>114544</v>
      </c>
      <c r="P7" s="23">
        <v>37818</v>
      </c>
      <c r="Q7" s="23">
        <v>6935</v>
      </c>
      <c r="R7" s="23">
        <v>110022</v>
      </c>
      <c r="S7" s="23">
        <v>107138</v>
      </c>
      <c r="T7" s="23">
        <v>104939</v>
      </c>
      <c r="U7" s="23">
        <v>43317</v>
      </c>
    </row>
    <row r="8" spans="2:21" x14ac:dyDescent="0.3">
      <c r="B8" s="4" t="s">
        <v>442</v>
      </c>
      <c r="C8" s="9">
        <v>2985975</v>
      </c>
      <c r="D8" s="9">
        <v>1916778</v>
      </c>
      <c r="E8" s="9">
        <v>918407</v>
      </c>
      <c r="F8" s="9">
        <v>3868949</v>
      </c>
      <c r="G8" s="9">
        <v>2864576</v>
      </c>
      <c r="H8" s="9">
        <v>1823937</v>
      </c>
      <c r="I8" s="9">
        <v>886883</v>
      </c>
      <c r="J8" s="9">
        <v>3606795</v>
      </c>
      <c r="K8" s="9">
        <v>2726259</v>
      </c>
      <c r="L8" s="9">
        <v>1796907</v>
      </c>
      <c r="M8" s="9">
        <v>902978</v>
      </c>
      <c r="N8" s="23">
        <v>3322158</v>
      </c>
      <c r="O8" s="23">
        <v>2415737</v>
      </c>
      <c r="P8" s="23">
        <v>1510705</v>
      </c>
      <c r="Q8" s="23">
        <v>757770</v>
      </c>
      <c r="R8" s="23">
        <v>2945250</v>
      </c>
      <c r="S8" s="23">
        <v>2191266</v>
      </c>
      <c r="T8" s="23">
        <v>1451242</v>
      </c>
      <c r="U8" s="23">
        <v>695502</v>
      </c>
    </row>
    <row r="9" spans="2:21" x14ac:dyDescent="0.3">
      <c r="B9" s="1" t="s">
        <v>443</v>
      </c>
      <c r="C9" s="8">
        <v>664751</v>
      </c>
      <c r="D9" s="8">
        <v>309245</v>
      </c>
      <c r="E9" s="8">
        <v>35964</v>
      </c>
      <c r="F9" s="8">
        <v>487436</v>
      </c>
      <c r="G9" s="8">
        <v>276321</v>
      </c>
      <c r="H9" s="8">
        <v>65355</v>
      </c>
      <c r="I9" s="8">
        <v>19056</v>
      </c>
      <c r="J9" s="8">
        <v>847009</v>
      </c>
      <c r="K9" s="8">
        <v>681269</v>
      </c>
      <c r="L9" s="8">
        <v>97795</v>
      </c>
      <c r="M9" s="8">
        <v>39562</v>
      </c>
      <c r="N9" s="23">
        <v>291738.38580992701</v>
      </c>
      <c r="O9" s="23">
        <v>377766</v>
      </c>
      <c r="P9" s="23">
        <v>90268</v>
      </c>
      <c r="Q9" s="23">
        <v>45736</v>
      </c>
      <c r="R9" s="23">
        <v>340176</v>
      </c>
      <c r="S9" s="23">
        <v>274166</v>
      </c>
      <c r="T9" s="23">
        <v>181461</v>
      </c>
      <c r="U9" s="23">
        <v>88332</v>
      </c>
    </row>
    <row r="10" spans="2:21" x14ac:dyDescent="0.3">
      <c r="B10" s="4" t="s">
        <v>444</v>
      </c>
      <c r="C10" s="9"/>
      <c r="D10" s="9"/>
      <c r="E10" s="9"/>
      <c r="F10" s="9"/>
      <c r="G10" s="9"/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</row>
    <row r="11" spans="2:21" x14ac:dyDescent="0.3">
      <c r="B11" s="1" t="s">
        <v>445</v>
      </c>
      <c r="C11" s="8">
        <v>2294712</v>
      </c>
      <c r="D11" s="8">
        <v>1768606</v>
      </c>
      <c r="E11" s="8">
        <v>947571</v>
      </c>
      <c r="F11" s="8">
        <v>3236626</v>
      </c>
      <c r="G11" s="8">
        <v>2594371</v>
      </c>
      <c r="H11" s="8">
        <v>2361895</v>
      </c>
      <c r="I11" s="8">
        <v>1067724</v>
      </c>
      <c r="J11" s="8">
        <v>4238573</v>
      </c>
      <c r="K11" s="8">
        <v>2967950</v>
      </c>
      <c r="L11" s="8">
        <v>1927231</v>
      </c>
      <c r="M11" s="8">
        <v>1002795</v>
      </c>
      <c r="N11" s="23">
        <v>2762823.3208900001</v>
      </c>
      <c r="O11" s="23">
        <v>118797</v>
      </c>
      <c r="P11" s="23">
        <v>79226</v>
      </c>
      <c r="Q11" s="23">
        <v>39588</v>
      </c>
      <c r="R11" s="23">
        <v>141664</v>
      </c>
      <c r="S11" s="23">
        <v>102191</v>
      </c>
      <c r="T11" s="23">
        <v>63157</v>
      </c>
      <c r="U11" s="23">
        <v>24749</v>
      </c>
    </row>
    <row r="12" spans="2:21" x14ac:dyDescent="0.3">
      <c r="B12" s="19" t="s">
        <v>446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23"/>
      <c r="O12" s="23">
        <v>4306065</v>
      </c>
      <c r="P12" s="23">
        <v>3845182</v>
      </c>
      <c r="Q12" s="23">
        <v>547807</v>
      </c>
      <c r="R12" s="23">
        <v>2241887</v>
      </c>
      <c r="S12" s="23">
        <v>1638165</v>
      </c>
      <c r="T12" s="23">
        <v>1031301</v>
      </c>
      <c r="U12" s="23">
        <v>499675</v>
      </c>
    </row>
    <row r="13" spans="2:21" x14ac:dyDescent="0.3">
      <c r="B13" s="4" t="s">
        <v>447</v>
      </c>
      <c r="C13" s="9">
        <v>29864</v>
      </c>
      <c r="D13" s="9">
        <v>20624</v>
      </c>
      <c r="E13" s="9">
        <v>9413</v>
      </c>
      <c r="F13" s="9">
        <v>120754</v>
      </c>
      <c r="G13" s="9">
        <v>21663</v>
      </c>
      <c r="H13" s="9">
        <v>13425</v>
      </c>
      <c r="I13" s="9">
        <v>5396</v>
      </c>
      <c r="J13" s="9">
        <v>148719</v>
      </c>
      <c r="K13" s="9">
        <v>27016</v>
      </c>
      <c r="L13" s="9">
        <v>18440</v>
      </c>
      <c r="M13" s="9">
        <v>6731</v>
      </c>
      <c r="N13" s="23">
        <v>92716</v>
      </c>
      <c r="O13" s="23">
        <v>19282</v>
      </c>
      <c r="P13" s="23">
        <v>13065</v>
      </c>
      <c r="Q13" s="23">
        <v>7777</v>
      </c>
      <c r="R13" s="23">
        <v>190248</v>
      </c>
      <c r="S13" s="23">
        <v>13669</v>
      </c>
      <c r="T13" s="23">
        <v>37114</v>
      </c>
      <c r="U13" s="23">
        <v>4055</v>
      </c>
    </row>
    <row r="14" spans="2:21" x14ac:dyDescent="0.3">
      <c r="B14" s="1" t="s">
        <v>448</v>
      </c>
      <c r="C14" s="8">
        <v>-1388407</v>
      </c>
      <c r="D14" s="8">
        <v>-918891</v>
      </c>
      <c r="E14" s="8">
        <v>-456801</v>
      </c>
      <c r="F14" s="8">
        <v>-1801648</v>
      </c>
      <c r="G14" s="8">
        <v>-1343028</v>
      </c>
      <c r="H14" s="8">
        <v>-877120</v>
      </c>
      <c r="I14" s="8">
        <v>-452863</v>
      </c>
      <c r="J14" s="8">
        <v>-1820765</v>
      </c>
      <c r="K14" s="8">
        <v>-1372091</v>
      </c>
      <c r="L14" s="8">
        <v>-937940</v>
      </c>
      <c r="M14" s="8">
        <v>-467964</v>
      </c>
      <c r="N14" s="23">
        <v>-1788595</v>
      </c>
      <c r="O14" s="23">
        <v>-1310165</v>
      </c>
      <c r="P14" s="23">
        <v>-838430</v>
      </c>
      <c r="Q14" s="23">
        <v>-438918</v>
      </c>
      <c r="R14" s="23">
        <v>-1715038</v>
      </c>
      <c r="S14" s="23">
        <v>-1280765</v>
      </c>
      <c r="T14" s="23">
        <v>-858801</v>
      </c>
      <c r="U14" s="23">
        <v>-425289</v>
      </c>
    </row>
    <row r="15" spans="2:21" x14ac:dyDescent="0.3">
      <c r="B15" s="2" t="s">
        <v>449</v>
      </c>
      <c r="C15" s="7">
        <f t="shared" ref="C15:U15" si="2">SUM(C16:C25)</f>
        <v>-4310861</v>
      </c>
      <c r="D15" s="7">
        <f t="shared" si="2"/>
        <v>-2862106</v>
      </c>
      <c r="E15" s="7">
        <f t="shared" si="2"/>
        <v>-1408667</v>
      </c>
      <c r="F15" s="7">
        <f t="shared" si="2"/>
        <v>-6485899</v>
      </c>
      <c r="G15" s="7">
        <f t="shared" si="2"/>
        <v>-5063795</v>
      </c>
      <c r="H15" s="7">
        <f t="shared" si="2"/>
        <v>-3454986</v>
      </c>
      <c r="I15" s="7">
        <f t="shared" si="2"/>
        <v>-1440328</v>
      </c>
      <c r="J15" s="7">
        <f t="shared" si="2"/>
        <v>-4451676</v>
      </c>
      <c r="K15" s="7">
        <f t="shared" si="2"/>
        <v>-1609126</v>
      </c>
      <c r="L15" s="7">
        <f t="shared" si="2"/>
        <v>-2329672</v>
      </c>
      <c r="M15" s="7">
        <f t="shared" si="2"/>
        <v>-1108419</v>
      </c>
      <c r="N15" s="21">
        <f t="shared" si="2"/>
        <v>-3932438.7066999273</v>
      </c>
      <c r="O15" s="21">
        <f t="shared" si="2"/>
        <v>-3478341.42</v>
      </c>
      <c r="P15" s="21">
        <f t="shared" si="2"/>
        <v>-2118753</v>
      </c>
      <c r="Q15" s="21">
        <f t="shared" si="2"/>
        <v>-1414004</v>
      </c>
      <c r="R15" s="21">
        <f t="shared" si="2"/>
        <v>-4583878</v>
      </c>
      <c r="S15" s="21">
        <f t="shared" si="2"/>
        <v>-3846920</v>
      </c>
      <c r="T15" s="21">
        <f t="shared" si="2"/>
        <v>-2218885</v>
      </c>
      <c r="U15" s="21">
        <f t="shared" si="2"/>
        <v>-1005476</v>
      </c>
    </row>
    <row r="16" spans="2:21" x14ac:dyDescent="0.3">
      <c r="B16" s="1" t="s">
        <v>450</v>
      </c>
      <c r="C16" s="8">
        <v>-858355</v>
      </c>
      <c r="D16" s="8">
        <v>-639156</v>
      </c>
      <c r="E16" s="8">
        <v>-250500</v>
      </c>
      <c r="F16" s="8">
        <v>-1332425</v>
      </c>
      <c r="G16" s="8">
        <v>-789308</v>
      </c>
      <c r="H16" s="8">
        <v>-505035</v>
      </c>
      <c r="I16" s="8">
        <v>-193131</v>
      </c>
      <c r="J16" s="8">
        <v>-1218062</v>
      </c>
      <c r="K16" s="8">
        <v>-794717</v>
      </c>
      <c r="L16" s="8">
        <v>-513640</v>
      </c>
      <c r="M16" s="8">
        <v>-250606</v>
      </c>
      <c r="N16" s="23">
        <v>-1063392</v>
      </c>
      <c r="O16" s="23">
        <v>-714263</v>
      </c>
      <c r="P16" s="23">
        <v>-478031</v>
      </c>
      <c r="Q16" s="23">
        <v>-232045</v>
      </c>
      <c r="R16" s="23">
        <v>-1143603</v>
      </c>
      <c r="S16" s="23">
        <v>-746143</v>
      </c>
      <c r="T16" s="23">
        <v>-526454</v>
      </c>
      <c r="U16" s="23">
        <v>-273740</v>
      </c>
    </row>
    <row r="17" spans="2:21" x14ac:dyDescent="0.3">
      <c r="B17" s="4" t="s">
        <v>451</v>
      </c>
      <c r="C17" s="9">
        <v>-28204</v>
      </c>
      <c r="D17" s="9">
        <v>-18290</v>
      </c>
      <c r="E17" s="9">
        <v>-9729</v>
      </c>
      <c r="F17" s="9">
        <v>-37211</v>
      </c>
      <c r="G17" s="9">
        <v>-23381</v>
      </c>
      <c r="H17" s="9">
        <v>-16985</v>
      </c>
      <c r="I17" s="9">
        <v>-5670</v>
      </c>
      <c r="J17" s="9">
        <v>-35546</v>
      </c>
      <c r="K17" s="9">
        <v>-24275</v>
      </c>
      <c r="L17" s="9">
        <v>-11052</v>
      </c>
      <c r="M17" s="9">
        <v>-5588</v>
      </c>
      <c r="N17" s="23">
        <v>-21153</v>
      </c>
      <c r="O17" s="23">
        <v>-13901</v>
      </c>
      <c r="P17" s="23">
        <v>-9689</v>
      </c>
      <c r="Q17" s="23">
        <v>-3240</v>
      </c>
      <c r="R17" s="23">
        <v>-29125</v>
      </c>
      <c r="S17" s="23">
        <v>-23442</v>
      </c>
      <c r="T17" s="23">
        <v>-17525</v>
      </c>
      <c r="U17" s="23">
        <v>-8165</v>
      </c>
    </row>
    <row r="18" spans="2:21" x14ac:dyDescent="0.3">
      <c r="B18" s="1" t="s">
        <v>452</v>
      </c>
      <c r="C18" s="8">
        <v>-434635</v>
      </c>
      <c r="D18" s="8">
        <v>-288432</v>
      </c>
      <c r="E18" s="8">
        <v>-129446</v>
      </c>
      <c r="F18" s="8">
        <v>-683999</v>
      </c>
      <c r="G18" s="8">
        <v>-431992</v>
      </c>
      <c r="H18" s="8">
        <v>-275541</v>
      </c>
      <c r="I18" s="8">
        <v>-121257</v>
      </c>
      <c r="J18" s="8">
        <v>-540296</v>
      </c>
      <c r="K18" s="8">
        <v>-354269</v>
      </c>
      <c r="L18" s="8">
        <v>-217111</v>
      </c>
      <c r="M18" s="8">
        <v>-102210</v>
      </c>
      <c r="N18" s="23">
        <v>-564633</v>
      </c>
      <c r="O18" s="23">
        <v>-419093</v>
      </c>
      <c r="P18" s="23">
        <v>-244533</v>
      </c>
      <c r="Q18" s="23">
        <v>-125588</v>
      </c>
      <c r="R18" s="23">
        <v>-709200</v>
      </c>
      <c r="S18" s="23">
        <v>-506952</v>
      </c>
      <c r="T18" s="23">
        <v>-334963</v>
      </c>
      <c r="U18" s="23">
        <v>-150532</v>
      </c>
    </row>
    <row r="19" spans="2:21" x14ac:dyDescent="0.3">
      <c r="B19" s="4" t="s">
        <v>453</v>
      </c>
      <c r="C19" s="9">
        <v>-1007860</v>
      </c>
      <c r="D19" s="9">
        <v>-644332</v>
      </c>
      <c r="E19" s="9">
        <v>-316469</v>
      </c>
      <c r="F19" s="9">
        <v>-1695429</v>
      </c>
      <c r="G19" s="9">
        <v>-1241152</v>
      </c>
      <c r="H19" s="9">
        <v>-629351</v>
      </c>
      <c r="I19" s="9">
        <v>-277262</v>
      </c>
      <c r="J19" s="9">
        <v>-646174</v>
      </c>
      <c r="K19" s="9">
        <v>-345109</v>
      </c>
      <c r="L19" s="9">
        <v>-474377</v>
      </c>
      <c r="M19" s="9">
        <v>-217908</v>
      </c>
      <c r="N19" s="23">
        <v>-1062279</v>
      </c>
      <c r="O19" s="23">
        <v>-828533</v>
      </c>
      <c r="P19" s="23">
        <v>-623001</v>
      </c>
      <c r="Q19" s="23">
        <v>-425649</v>
      </c>
      <c r="R19" s="23">
        <v>-850960</v>
      </c>
      <c r="S19" s="23">
        <v>-579629</v>
      </c>
      <c r="T19" s="23">
        <v>-394086</v>
      </c>
      <c r="U19" s="23">
        <v>-206401</v>
      </c>
    </row>
    <row r="20" spans="2:21" x14ac:dyDescent="0.3">
      <c r="B20" s="1" t="s">
        <v>454</v>
      </c>
      <c r="C20" s="8">
        <v>-694874</v>
      </c>
      <c r="D20" s="8">
        <v>-448125</v>
      </c>
      <c r="E20" s="8">
        <v>-219612</v>
      </c>
      <c r="F20" s="8">
        <v>-836995</v>
      </c>
      <c r="G20" s="8">
        <v>-609843</v>
      </c>
      <c r="H20" s="8">
        <v>-387453</v>
      </c>
      <c r="I20" s="8">
        <v>-193265</v>
      </c>
      <c r="J20" s="8">
        <v>-764175</v>
      </c>
      <c r="K20" s="8">
        <v>-572303</v>
      </c>
      <c r="L20" s="8">
        <v>-381119</v>
      </c>
      <c r="M20" s="8">
        <v>-191782</v>
      </c>
      <c r="N20" s="23">
        <v>-712706</v>
      </c>
      <c r="O20" s="23">
        <v>-523876</v>
      </c>
      <c r="P20" s="23">
        <v>-332391</v>
      </c>
      <c r="Q20" s="23">
        <v>-165931</v>
      </c>
      <c r="R20" s="23">
        <v>-629395</v>
      </c>
      <c r="S20" s="23">
        <v>-465201</v>
      </c>
      <c r="T20" s="23">
        <v>-296439</v>
      </c>
      <c r="U20" s="23">
        <v>-149474</v>
      </c>
    </row>
    <row r="21" spans="2:21" x14ac:dyDescent="0.3">
      <c r="B21" s="4" t="s">
        <v>455</v>
      </c>
      <c r="C21" s="9">
        <v>-228523</v>
      </c>
      <c r="D21" s="9">
        <v>-172109</v>
      </c>
      <c r="E21" s="9">
        <v>-98318</v>
      </c>
      <c r="F21" s="9">
        <v>-611060</v>
      </c>
      <c r="G21" s="9">
        <v>-473137</v>
      </c>
      <c r="H21" s="9">
        <v>-393777</v>
      </c>
      <c r="I21" s="9">
        <v>-301928</v>
      </c>
      <c r="J21" s="9">
        <v>-937447</v>
      </c>
      <c r="K21" s="9">
        <v>-522488</v>
      </c>
      <c r="L21" s="9">
        <v>-341690</v>
      </c>
      <c r="M21" s="9">
        <v>-108660</v>
      </c>
      <c r="N21" s="23">
        <v>-418662</v>
      </c>
      <c r="O21" s="23">
        <v>-270973</v>
      </c>
      <c r="P21" s="23">
        <v>-228668</v>
      </c>
      <c r="Q21" s="23">
        <v>-140380</v>
      </c>
      <c r="R21" s="23">
        <v>-558052</v>
      </c>
      <c r="S21" s="23">
        <v>-386451</v>
      </c>
      <c r="T21" s="23">
        <v>-182336</v>
      </c>
      <c r="U21" s="23">
        <v>-43955</v>
      </c>
    </row>
    <row r="22" spans="2:21" x14ac:dyDescent="0.3">
      <c r="B22" s="1" t="s">
        <v>456</v>
      </c>
      <c r="C22" s="8">
        <v>-643011</v>
      </c>
      <c r="D22" s="8">
        <v>-308042</v>
      </c>
      <c r="E22" s="8">
        <v>-35821</v>
      </c>
      <c r="F22" s="8">
        <v>-319545</v>
      </c>
      <c r="G22" s="8">
        <v>-118081</v>
      </c>
      <c r="H22" s="8">
        <v>-65130</v>
      </c>
      <c r="I22" s="8">
        <v>-18995</v>
      </c>
      <c r="J22" s="8">
        <v>-339617</v>
      </c>
      <c r="K22" s="8">
        <v>-174345</v>
      </c>
      <c r="L22" s="8">
        <v>-97514</v>
      </c>
      <c r="M22" s="8">
        <v>-39444</v>
      </c>
      <c r="N22" s="23">
        <v>-291557</v>
      </c>
      <c r="O22" s="23">
        <v>-203524</v>
      </c>
      <c r="P22" s="23">
        <v>-133155</v>
      </c>
      <c r="Q22" s="23">
        <v>-87108</v>
      </c>
      <c r="R22" s="23">
        <v>-306454</v>
      </c>
      <c r="S22" s="23">
        <v>-151167</v>
      </c>
      <c r="T22" s="23">
        <v>-94697</v>
      </c>
      <c r="U22" s="23">
        <v>-57044</v>
      </c>
    </row>
    <row r="23" spans="2:21" x14ac:dyDescent="0.3">
      <c r="B23" s="10" t="s">
        <v>457</v>
      </c>
      <c r="C23" s="11">
        <v>-303931</v>
      </c>
      <c r="D23" s="11">
        <v>-188554</v>
      </c>
      <c r="E23" s="11">
        <v>-256668</v>
      </c>
      <c r="F23" s="11">
        <v>-295191</v>
      </c>
      <c r="G23" s="11">
        <v>-1041659</v>
      </c>
      <c r="H23" s="11">
        <v>-995485</v>
      </c>
      <c r="I23" s="11">
        <v>-249204</v>
      </c>
      <c r="J23" s="11">
        <v>-894870</v>
      </c>
      <c r="K23" s="11">
        <v>84181</v>
      </c>
      <c r="L23" s="11">
        <v>-97130</v>
      </c>
      <c r="M23" s="11">
        <v>-132874</v>
      </c>
      <c r="N23" s="25">
        <v>-703725</v>
      </c>
      <c r="O23" s="25">
        <v>-74363.419999999984</v>
      </c>
      <c r="P23" s="25">
        <v>169501</v>
      </c>
      <c r="Q23" s="25">
        <v>-41097</v>
      </c>
      <c r="R23" s="25">
        <v>455342</v>
      </c>
      <c r="S23" s="25">
        <v>-579441</v>
      </c>
      <c r="T23" s="25">
        <v>-174288</v>
      </c>
      <c r="U23" s="25">
        <v>-50705</v>
      </c>
    </row>
    <row r="24" spans="2:21" x14ac:dyDescent="0.3">
      <c r="B24" s="1" t="s">
        <v>458</v>
      </c>
      <c r="C24" s="8">
        <v>0</v>
      </c>
      <c r="D24" s="8">
        <v>0</v>
      </c>
      <c r="E24" s="8">
        <v>0</v>
      </c>
      <c r="F24" s="8">
        <v>19874</v>
      </c>
      <c r="G24" s="8">
        <v>19874</v>
      </c>
      <c r="H24" s="8">
        <v>0</v>
      </c>
      <c r="I24" s="8">
        <v>0</v>
      </c>
      <c r="J24" s="8">
        <v>1364564</v>
      </c>
      <c r="K24" s="8">
        <v>1364564</v>
      </c>
      <c r="L24" s="8">
        <v>0</v>
      </c>
      <c r="M24" s="8">
        <v>0</v>
      </c>
      <c r="N24" s="23">
        <v>2104182.2933000727</v>
      </c>
      <c r="O24" s="23"/>
      <c r="P24" s="23"/>
      <c r="Q24" s="23"/>
      <c r="R24" s="23"/>
      <c r="S24" s="23"/>
      <c r="T24" s="23"/>
      <c r="U24" s="23"/>
    </row>
    <row r="25" spans="2:21" x14ac:dyDescent="0.3">
      <c r="B25" s="4" t="s">
        <v>459</v>
      </c>
      <c r="C25" s="11">
        <v>-111468</v>
      </c>
      <c r="D25" s="11">
        <v>-155066</v>
      </c>
      <c r="E25" s="11">
        <v>-92104</v>
      </c>
      <c r="F25" s="11">
        <v>-693918</v>
      </c>
      <c r="G25" s="11">
        <v>-355116</v>
      </c>
      <c r="H25" s="9">
        <v>-186229</v>
      </c>
      <c r="I25" s="9">
        <v>-79616</v>
      </c>
      <c r="J25" s="9">
        <v>-440053</v>
      </c>
      <c r="K25" s="9">
        <v>-270365</v>
      </c>
      <c r="L25" s="9">
        <v>-196039</v>
      </c>
      <c r="M25" s="9">
        <v>-59347</v>
      </c>
      <c r="N25" s="23">
        <v>-1198514</v>
      </c>
      <c r="O25" s="23">
        <v>-429815</v>
      </c>
      <c r="P25" s="23">
        <v>-238786</v>
      </c>
      <c r="Q25" s="23">
        <v>-192966</v>
      </c>
      <c r="R25" s="23">
        <v>-812431</v>
      </c>
      <c r="S25" s="23">
        <v>-408494</v>
      </c>
      <c r="T25" s="23">
        <v>-198097</v>
      </c>
      <c r="U25" s="23">
        <v>-65460</v>
      </c>
    </row>
    <row r="26" spans="2:21" x14ac:dyDescent="0.3">
      <c r="B26" s="3" t="s">
        <v>460</v>
      </c>
      <c r="C26" s="17">
        <f t="shared" ref="C26:U26" si="3">C4+C15</f>
        <v>3582172</v>
      </c>
      <c r="D26" s="17">
        <f t="shared" si="3"/>
        <v>2474678</v>
      </c>
      <c r="E26" s="17">
        <f t="shared" si="3"/>
        <v>1203621</v>
      </c>
      <c r="F26" s="17">
        <f t="shared" si="3"/>
        <v>3885985</v>
      </c>
      <c r="G26" s="17">
        <f t="shared" si="3"/>
        <v>2760828</v>
      </c>
      <c r="H26" s="17">
        <f t="shared" si="3"/>
        <v>2272641</v>
      </c>
      <c r="I26" s="17">
        <f t="shared" si="3"/>
        <v>1346897</v>
      </c>
      <c r="J26" s="17">
        <f t="shared" si="3"/>
        <v>7126734</v>
      </c>
      <c r="K26" s="17">
        <f t="shared" si="3"/>
        <v>6648592</v>
      </c>
      <c r="L26" s="17">
        <f t="shared" si="3"/>
        <v>2665509</v>
      </c>
      <c r="M26" s="17">
        <f t="shared" si="3"/>
        <v>1498419</v>
      </c>
      <c r="N26" s="17">
        <f t="shared" si="3"/>
        <v>4828109.9999999991</v>
      </c>
      <c r="O26" s="17">
        <f t="shared" si="3"/>
        <v>5516946.5800000001</v>
      </c>
      <c r="P26" s="17">
        <f t="shared" si="3"/>
        <v>4695237</v>
      </c>
      <c r="Q26" s="17">
        <f t="shared" si="3"/>
        <v>721833</v>
      </c>
      <c r="R26" s="17">
        <f t="shared" si="3"/>
        <v>4260068</v>
      </c>
      <c r="S26" s="17">
        <f t="shared" si="3"/>
        <v>2697550</v>
      </c>
      <c r="T26" s="17">
        <f t="shared" si="3"/>
        <v>2221962</v>
      </c>
      <c r="U26" s="17">
        <f t="shared" si="3"/>
        <v>1149914</v>
      </c>
    </row>
    <row r="27" spans="2:21" x14ac:dyDescent="0.3">
      <c r="B27" s="4" t="s">
        <v>461</v>
      </c>
      <c r="C27" s="9">
        <v>-484029</v>
      </c>
      <c r="D27" s="9">
        <v>-315415</v>
      </c>
      <c r="E27" s="9">
        <v>-163200</v>
      </c>
      <c r="F27" s="9">
        <v>-432030</v>
      </c>
      <c r="G27" s="9">
        <v>-305135</v>
      </c>
      <c r="H27" s="9">
        <v>-193712</v>
      </c>
      <c r="I27" s="9">
        <v>-96465</v>
      </c>
      <c r="J27" s="9">
        <v>-344926</v>
      </c>
      <c r="K27" s="9">
        <v>-249492</v>
      </c>
      <c r="L27" s="9">
        <v>-140620</v>
      </c>
      <c r="M27" s="9">
        <v>-70041</v>
      </c>
      <c r="N27" s="23">
        <v>-280017</v>
      </c>
      <c r="O27" s="23">
        <v>-209694</v>
      </c>
      <c r="P27" s="23">
        <v>-140732</v>
      </c>
      <c r="Q27" s="23">
        <v>-71838</v>
      </c>
      <c r="R27" s="23">
        <v>-274648</v>
      </c>
      <c r="S27" s="23">
        <v>-204736</v>
      </c>
      <c r="T27" s="23">
        <v>-136040</v>
      </c>
      <c r="U27" s="23">
        <v>-66010</v>
      </c>
    </row>
    <row r="28" spans="2:21" x14ac:dyDescent="0.3">
      <c r="B28" s="1" t="s">
        <v>462</v>
      </c>
      <c r="C28" s="8">
        <v>4710</v>
      </c>
      <c r="D28" s="8">
        <v>-160521</v>
      </c>
      <c r="E28" s="8">
        <v>-128228</v>
      </c>
      <c r="F28" s="8">
        <v>556907</v>
      </c>
      <c r="G28" s="8">
        <v>486810</v>
      </c>
      <c r="H28" s="8">
        <v>247911</v>
      </c>
      <c r="I28" s="8">
        <v>116163</v>
      </c>
      <c r="J28" s="8">
        <v>-321945</v>
      </c>
      <c r="K28" s="8">
        <v>3506</v>
      </c>
      <c r="L28" s="8">
        <v>-248535</v>
      </c>
      <c r="M28" s="8">
        <v>-112461</v>
      </c>
      <c r="N28" s="23">
        <v>-254618</v>
      </c>
      <c r="O28" s="23">
        <v>-137771</v>
      </c>
      <c r="P28" s="23">
        <v>-112295</v>
      </c>
      <c r="Q28" s="23">
        <v>-103149</v>
      </c>
      <c r="R28" s="23">
        <v>-22629</v>
      </c>
      <c r="S28" s="23">
        <v>-87121</v>
      </c>
      <c r="T28" s="23">
        <v>-78538</v>
      </c>
      <c r="U28" s="23">
        <v>40610</v>
      </c>
    </row>
    <row r="29" spans="2:21" x14ac:dyDescent="0.3">
      <c r="B29" s="4" t="s">
        <v>463</v>
      </c>
      <c r="C29" s="9">
        <v>68805</v>
      </c>
      <c r="D29" s="9">
        <v>68805</v>
      </c>
      <c r="E29" s="9">
        <v>49</v>
      </c>
      <c r="F29" s="9">
        <v>-1319700</v>
      </c>
      <c r="G29" s="9">
        <v>-1331105</v>
      </c>
      <c r="H29" s="9">
        <v>-1336852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23">
        <v>25042</v>
      </c>
      <c r="O29" s="23">
        <v>25042</v>
      </c>
      <c r="P29" s="23">
        <v>25042</v>
      </c>
      <c r="Q29" s="23">
        <v>25042</v>
      </c>
      <c r="R29" s="23">
        <v>32760</v>
      </c>
      <c r="S29" s="23">
        <v>36482</v>
      </c>
      <c r="T29" s="23">
        <v>0</v>
      </c>
      <c r="U29" s="23">
        <v>0</v>
      </c>
    </row>
    <row r="30" spans="2:21" x14ac:dyDescent="0.3">
      <c r="B30" s="3" t="s">
        <v>464</v>
      </c>
      <c r="C30" s="8">
        <v>-665929</v>
      </c>
      <c r="D30" s="8">
        <v>-523158</v>
      </c>
      <c r="E30" s="8">
        <v>-284011</v>
      </c>
      <c r="F30" s="8">
        <v>-989796</v>
      </c>
      <c r="G30" s="8">
        <v>-592042</v>
      </c>
      <c r="H30" s="8">
        <v>-372125</v>
      </c>
      <c r="I30" s="8">
        <v>-60361</v>
      </c>
      <c r="J30" s="8">
        <v>-486932</v>
      </c>
      <c r="K30" s="8">
        <v>-335524</v>
      </c>
      <c r="L30" s="8">
        <v>-143804</v>
      </c>
      <c r="M30" s="8">
        <v>-124577</v>
      </c>
      <c r="N30" s="23">
        <v>-413253</v>
      </c>
      <c r="O30" s="23">
        <v>-1021939</v>
      </c>
      <c r="P30" s="23">
        <v>-813563</v>
      </c>
      <c r="Q30" s="23">
        <v>-457405</v>
      </c>
      <c r="R30" s="23">
        <v>-552427</v>
      </c>
      <c r="S30" s="23">
        <v>128374</v>
      </c>
      <c r="T30" s="23">
        <v>395255</v>
      </c>
      <c r="U30" s="23">
        <v>-209989</v>
      </c>
    </row>
    <row r="31" spans="2:21" x14ac:dyDescent="0.3">
      <c r="B31" s="2" t="s">
        <v>465</v>
      </c>
      <c r="C31" s="7">
        <f t="shared" ref="C31:U31" si="4">SUM(C26:C30)</f>
        <v>2505729</v>
      </c>
      <c r="D31" s="7">
        <f t="shared" si="4"/>
        <v>1544389</v>
      </c>
      <c r="E31" s="7">
        <f t="shared" si="4"/>
        <v>628231</v>
      </c>
      <c r="F31" s="7">
        <f t="shared" si="4"/>
        <v>1701366</v>
      </c>
      <c r="G31" s="7">
        <f t="shared" si="4"/>
        <v>1019356</v>
      </c>
      <c r="H31" s="7">
        <f t="shared" si="4"/>
        <v>617863</v>
      </c>
      <c r="I31" s="7">
        <f t="shared" si="4"/>
        <v>1306234</v>
      </c>
      <c r="J31" s="7">
        <f t="shared" si="4"/>
        <v>5972931</v>
      </c>
      <c r="K31" s="7">
        <f t="shared" si="4"/>
        <v>6067082</v>
      </c>
      <c r="L31" s="7">
        <f t="shared" si="4"/>
        <v>2132550</v>
      </c>
      <c r="M31" s="7">
        <f t="shared" si="4"/>
        <v>1191340</v>
      </c>
      <c r="N31" s="21">
        <f t="shared" si="4"/>
        <v>3905263.9999999991</v>
      </c>
      <c r="O31" s="21">
        <f t="shared" si="4"/>
        <v>4172584.58</v>
      </c>
      <c r="P31" s="21">
        <f t="shared" si="4"/>
        <v>3653689</v>
      </c>
      <c r="Q31" s="21">
        <f t="shared" si="4"/>
        <v>114483</v>
      </c>
      <c r="R31" s="21">
        <f t="shared" si="4"/>
        <v>3443124</v>
      </c>
      <c r="S31" s="21">
        <f t="shared" si="4"/>
        <v>2570549</v>
      </c>
      <c r="T31" s="21">
        <f t="shared" si="4"/>
        <v>2402639</v>
      </c>
      <c r="U31" s="21">
        <f t="shared" si="4"/>
        <v>914525</v>
      </c>
    </row>
    <row r="32" spans="2:21" x14ac:dyDescent="0.3">
      <c r="B32" s="1" t="s">
        <v>466</v>
      </c>
      <c r="C32" s="8">
        <v>-21746</v>
      </c>
      <c r="D32" s="8">
        <v>-644384</v>
      </c>
      <c r="E32" s="8">
        <v>-313122</v>
      </c>
      <c r="F32" s="8">
        <v>-137427</v>
      </c>
      <c r="G32" s="8">
        <v>-334590</v>
      </c>
      <c r="H32" s="8">
        <v>-132212</v>
      </c>
      <c r="I32" s="8">
        <v>-343203</v>
      </c>
      <c r="J32" s="8">
        <v>-1102860</v>
      </c>
      <c r="K32" s="8">
        <v>-1108625</v>
      </c>
      <c r="L32" s="8">
        <v>-979006</v>
      </c>
      <c r="M32" s="8">
        <v>-547646</v>
      </c>
      <c r="N32" s="23">
        <v>-1288351</v>
      </c>
      <c r="O32" s="23">
        <v>-1252902</v>
      </c>
      <c r="P32" s="23">
        <v>-725270</v>
      </c>
      <c r="Q32" s="23">
        <v>-309430</v>
      </c>
      <c r="R32" s="23">
        <v>-1446145</v>
      </c>
      <c r="S32" s="23">
        <v>-1142764</v>
      </c>
      <c r="T32" s="23">
        <v>-832768</v>
      </c>
      <c r="U32" s="23">
        <v>-424018</v>
      </c>
    </row>
    <row r="33" spans="2:21" x14ac:dyDescent="0.3">
      <c r="B33" s="4" t="s">
        <v>467</v>
      </c>
      <c r="C33" s="9">
        <v>392852</v>
      </c>
      <c r="D33" s="9">
        <v>71496</v>
      </c>
      <c r="E33" s="9">
        <v>56058</v>
      </c>
      <c r="F33" s="9">
        <v>94304</v>
      </c>
      <c r="G33" s="9">
        <v>206436</v>
      </c>
      <c r="H33" s="9">
        <v>24056</v>
      </c>
      <c r="I33" s="9">
        <v>-47250</v>
      </c>
      <c r="J33" s="9">
        <v>-787935</v>
      </c>
      <c r="K33" s="9">
        <v>-950088</v>
      </c>
      <c r="L33" s="9">
        <v>158472</v>
      </c>
      <c r="M33" s="9">
        <v>99543</v>
      </c>
      <c r="N33" s="23">
        <v>-48431</v>
      </c>
      <c r="O33" s="23">
        <v>-108425.58000000002</v>
      </c>
      <c r="P33" s="23">
        <v>-622018</v>
      </c>
      <c r="Q33" s="23">
        <v>197421</v>
      </c>
      <c r="R33" s="23">
        <v>1219273</v>
      </c>
      <c r="S33" s="23">
        <v>28831</v>
      </c>
      <c r="T33" s="23">
        <v>-99428</v>
      </c>
      <c r="U33" s="23">
        <v>412099</v>
      </c>
    </row>
    <row r="34" spans="2:21" x14ac:dyDescent="0.3">
      <c r="B34" s="1" t="s">
        <v>468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</row>
    <row r="35" spans="2:21" x14ac:dyDescent="0.3">
      <c r="B35" s="2" t="s">
        <v>469</v>
      </c>
      <c r="C35" s="7">
        <f t="shared" ref="C35:G35" si="5">SUM(C31:C34)</f>
        <v>2876835</v>
      </c>
      <c r="D35" s="7">
        <f t="shared" si="5"/>
        <v>971501</v>
      </c>
      <c r="E35" s="7">
        <f t="shared" si="5"/>
        <v>371167</v>
      </c>
      <c r="F35" s="7">
        <f t="shared" si="5"/>
        <v>1658243</v>
      </c>
      <c r="G35" s="7">
        <f t="shared" si="5"/>
        <v>891202</v>
      </c>
      <c r="H35" s="7">
        <f t="shared" ref="H35:M35" si="6">SUM(H31:H34)</f>
        <v>509707</v>
      </c>
      <c r="I35" s="7">
        <f t="shared" si="6"/>
        <v>915781</v>
      </c>
      <c r="J35" s="7">
        <f t="shared" si="6"/>
        <v>4082136</v>
      </c>
      <c r="K35" s="7">
        <f t="shared" si="6"/>
        <v>4008369</v>
      </c>
      <c r="L35" s="7">
        <f t="shared" si="6"/>
        <v>1312016</v>
      </c>
      <c r="M35" s="7">
        <f t="shared" si="6"/>
        <v>743237</v>
      </c>
      <c r="N35" s="21">
        <f t="shared" ref="N35:U35" si="7">SUM(N31:N34)</f>
        <v>2568481.9999999991</v>
      </c>
      <c r="O35" s="21">
        <f t="shared" si="7"/>
        <v>2811257</v>
      </c>
      <c r="P35" s="21">
        <f t="shared" si="7"/>
        <v>2306401</v>
      </c>
      <c r="Q35" s="21">
        <f t="shared" si="7"/>
        <v>2474</v>
      </c>
      <c r="R35" s="21">
        <f t="shared" si="7"/>
        <v>3216252</v>
      </c>
      <c r="S35" s="21">
        <f t="shared" si="7"/>
        <v>1456616</v>
      </c>
      <c r="T35" s="21">
        <f t="shared" si="7"/>
        <v>1470443</v>
      </c>
      <c r="U35" s="21">
        <f t="shared" si="7"/>
        <v>902606</v>
      </c>
    </row>
    <row r="36" spans="2:21" x14ac:dyDescent="0.3">
      <c r="B36" s="3" t="s">
        <v>470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23"/>
      <c r="O36" s="23"/>
      <c r="P36" s="23"/>
      <c r="Q36" s="23"/>
      <c r="R36" s="23"/>
      <c r="S36" s="23"/>
      <c r="T36" s="23"/>
      <c r="U36" s="23"/>
    </row>
    <row r="37" spans="2:21" x14ac:dyDescent="0.3">
      <c r="B37" s="2" t="s">
        <v>471</v>
      </c>
      <c r="C37" s="7">
        <f t="shared" ref="C37:U37" si="8">SUM(C35:C36)</f>
        <v>2876835</v>
      </c>
      <c r="D37" s="7">
        <f t="shared" si="8"/>
        <v>971501</v>
      </c>
      <c r="E37" s="7">
        <f t="shared" si="8"/>
        <v>371167</v>
      </c>
      <c r="F37" s="7">
        <f t="shared" si="8"/>
        <v>1658243</v>
      </c>
      <c r="G37" s="7">
        <f t="shared" si="8"/>
        <v>891202</v>
      </c>
      <c r="H37" s="7">
        <f t="shared" si="8"/>
        <v>509707</v>
      </c>
      <c r="I37" s="7">
        <f t="shared" si="8"/>
        <v>915781</v>
      </c>
      <c r="J37" s="7">
        <f t="shared" si="8"/>
        <v>4082136</v>
      </c>
      <c r="K37" s="7">
        <f t="shared" si="8"/>
        <v>4008369</v>
      </c>
      <c r="L37" s="7">
        <f t="shared" si="8"/>
        <v>1312016</v>
      </c>
      <c r="M37" s="7">
        <f t="shared" si="8"/>
        <v>743237</v>
      </c>
      <c r="N37" s="21">
        <f t="shared" si="8"/>
        <v>2568481.9999999991</v>
      </c>
      <c r="O37" s="21">
        <f t="shared" si="8"/>
        <v>2811257</v>
      </c>
      <c r="P37" s="21">
        <f t="shared" si="8"/>
        <v>2306401</v>
      </c>
      <c r="Q37" s="21">
        <f t="shared" si="8"/>
        <v>2474</v>
      </c>
      <c r="R37" s="21">
        <f t="shared" si="8"/>
        <v>3216252</v>
      </c>
      <c r="S37" s="21">
        <f t="shared" si="8"/>
        <v>1456616</v>
      </c>
      <c r="T37" s="21">
        <f t="shared" si="8"/>
        <v>1470443</v>
      </c>
      <c r="U37" s="21">
        <f t="shared" si="8"/>
        <v>902606</v>
      </c>
    </row>
    <row r="38" spans="2:21" s="19" customFormat="1" ht="14.5" x14ac:dyDescent="0.35">
      <c r="C38" s="20">
        <v>0</v>
      </c>
      <c r="D38" s="20">
        <v>0</v>
      </c>
      <c r="E38" s="20">
        <v>0</v>
      </c>
      <c r="F38" s="20">
        <v>0</v>
      </c>
      <c r="G38" s="20">
        <v>0</v>
      </c>
      <c r="N38" s="21"/>
      <c r="O38" s="21"/>
      <c r="P38" s="21"/>
      <c r="Q38" s="21"/>
      <c r="R38" s="21"/>
      <c r="S38" s="21"/>
      <c r="T38" s="21"/>
      <c r="U38" s="21"/>
    </row>
    <row r="39" spans="2:21" x14ac:dyDescent="0.3"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</row>
    <row r="40" spans="2:21" x14ac:dyDescent="0.3">
      <c r="C40" s="30"/>
    </row>
    <row r="42" spans="2:21" x14ac:dyDescent="0.3">
      <c r="C42" s="30"/>
    </row>
  </sheetData>
  <mergeCells count="5">
    <mergeCell ref="C2:E2"/>
    <mergeCell ref="F2:I2"/>
    <mergeCell ref="J2:M2"/>
    <mergeCell ref="N2:Q2"/>
    <mergeCell ref="R2:U2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40506-47B5-4B6E-95B3-1AAC9F47D821}">
  <sheetPr codeName="Planilha18">
    <tabColor rgb="FFFFC000"/>
  </sheetPr>
  <dimension ref="B2:U39"/>
  <sheetViews>
    <sheetView showGridLines="0" topLeftCell="B1" zoomScale="70" zoomScaleNormal="70" workbookViewId="0">
      <selection activeCell="O10" sqref="O10"/>
    </sheetView>
  </sheetViews>
  <sheetFormatPr defaultColWidth="8.453125" defaultRowHeight="13.5" x14ac:dyDescent="0.3"/>
  <cols>
    <col min="1" max="1" width="3.453125" style="1" customWidth="1"/>
    <col min="2" max="2" width="47.1796875" style="1" bestFit="1" customWidth="1"/>
    <col min="3" max="3" width="18.1796875" style="1" bestFit="1" customWidth="1"/>
    <col min="4" max="4" width="10.1796875" style="1" bestFit="1" customWidth="1"/>
    <col min="5" max="5" width="10.1796875" style="1" customWidth="1"/>
    <col min="6" max="8" width="10.1796875" style="1" bestFit="1" customWidth="1"/>
    <col min="9" max="9" width="11.453125" style="1" bestFit="1" customWidth="1"/>
    <col min="10" max="12" width="10.1796875" style="1" bestFit="1" customWidth="1"/>
    <col min="13" max="13" width="10.1796875" style="1" customWidth="1"/>
    <col min="14" max="16" width="10.1796875" style="1" bestFit="1" customWidth="1"/>
    <col min="17" max="17" width="10.1796875" style="1" customWidth="1"/>
    <col min="18" max="16384" width="8.453125" style="1"/>
  </cols>
  <sheetData>
    <row r="2" spans="2:21" x14ac:dyDescent="0.3">
      <c r="C2" s="132">
        <v>2023</v>
      </c>
      <c r="D2" s="132"/>
      <c r="E2" s="28"/>
      <c r="F2" s="132">
        <v>2022</v>
      </c>
      <c r="G2" s="132"/>
      <c r="H2" s="132"/>
      <c r="I2" s="28"/>
      <c r="J2" s="132">
        <v>2021</v>
      </c>
      <c r="K2" s="132"/>
      <c r="L2" s="132"/>
      <c r="M2" s="28"/>
      <c r="N2" s="132">
        <v>2020</v>
      </c>
      <c r="O2" s="132"/>
      <c r="P2" s="132"/>
      <c r="Q2" s="28"/>
      <c r="R2" s="132">
        <v>2019</v>
      </c>
      <c r="S2" s="132"/>
      <c r="T2" s="132"/>
      <c r="U2" s="132"/>
    </row>
    <row r="3" spans="2:21" x14ac:dyDescent="0.3">
      <c r="C3" s="6" t="s">
        <v>366</v>
      </c>
      <c r="D3" s="6" t="s">
        <v>367</v>
      </c>
      <c r="E3" s="5" t="s">
        <v>368</v>
      </c>
      <c r="F3" s="6" t="s">
        <v>369</v>
      </c>
      <c r="G3" s="6" t="s">
        <v>370</v>
      </c>
      <c r="H3" s="6" t="s">
        <v>371</v>
      </c>
      <c r="I3" s="6" t="s">
        <v>372</v>
      </c>
      <c r="J3" s="6" t="s">
        <v>373</v>
      </c>
      <c r="K3" s="6" t="s">
        <v>374</v>
      </c>
      <c r="L3" s="6" t="s">
        <v>375</v>
      </c>
      <c r="M3" s="6" t="s">
        <v>376</v>
      </c>
      <c r="N3" s="6" t="s">
        <v>377</v>
      </c>
      <c r="O3" s="6" t="s">
        <v>378</v>
      </c>
      <c r="P3" s="6" t="s">
        <v>379</v>
      </c>
      <c r="Q3" s="6" t="s">
        <v>380</v>
      </c>
      <c r="R3" s="6" t="s">
        <v>381</v>
      </c>
      <c r="S3" s="6" t="s">
        <v>382</v>
      </c>
      <c r="T3" s="6" t="s">
        <v>383</v>
      </c>
      <c r="U3" s="6" t="s">
        <v>384</v>
      </c>
    </row>
    <row r="4" spans="2:21" s="3" customFormat="1" x14ac:dyDescent="0.3">
      <c r="B4" s="3" t="s">
        <v>385</v>
      </c>
      <c r="C4" s="17">
        <f t="shared" ref="C4:U4" si="0">SUM(C5:C14)</f>
        <v>820</v>
      </c>
      <c r="D4" s="17">
        <f t="shared" si="0"/>
        <v>681</v>
      </c>
      <c r="E4" s="21">
        <f t="shared" si="0"/>
        <v>572</v>
      </c>
      <c r="F4" s="17">
        <f t="shared" si="0"/>
        <v>2267</v>
      </c>
      <c r="G4" s="17">
        <f t="shared" si="0"/>
        <v>292</v>
      </c>
      <c r="H4" s="17">
        <f t="shared" si="0"/>
        <v>193</v>
      </c>
      <c r="I4" s="21">
        <f t="shared" si="0"/>
        <v>92</v>
      </c>
      <c r="J4" s="17">
        <f t="shared" si="0"/>
        <v>539</v>
      </c>
      <c r="K4" s="17">
        <f t="shared" si="0"/>
        <v>274</v>
      </c>
      <c r="L4" s="17">
        <f t="shared" si="0"/>
        <v>194</v>
      </c>
      <c r="M4" s="21">
        <f t="shared" si="0"/>
        <v>91</v>
      </c>
      <c r="N4" s="17">
        <f t="shared" si="0"/>
        <v>245</v>
      </c>
      <c r="O4" s="17">
        <f t="shared" si="0"/>
        <v>168</v>
      </c>
      <c r="P4" s="17">
        <f t="shared" si="0"/>
        <v>91</v>
      </c>
      <c r="Q4" s="21">
        <f t="shared" si="0"/>
        <v>5</v>
      </c>
      <c r="R4" s="17">
        <f t="shared" si="0"/>
        <v>8</v>
      </c>
      <c r="S4" s="17">
        <f t="shared" si="0"/>
        <v>161</v>
      </c>
      <c r="T4" s="17">
        <f t="shared" si="0"/>
        <v>8</v>
      </c>
      <c r="U4" s="17">
        <f t="shared" si="0"/>
        <v>8</v>
      </c>
    </row>
    <row r="5" spans="2:21" x14ac:dyDescent="0.3">
      <c r="B5" s="1" t="s">
        <v>386</v>
      </c>
      <c r="C5" s="12">
        <v>0</v>
      </c>
      <c r="D5" s="12">
        <v>0</v>
      </c>
      <c r="E5" s="23">
        <v>0</v>
      </c>
      <c r="F5" s="12">
        <v>0</v>
      </c>
      <c r="G5" s="12">
        <v>0</v>
      </c>
      <c r="H5" s="12">
        <v>0</v>
      </c>
      <c r="I5" s="23">
        <v>0</v>
      </c>
      <c r="J5" s="12">
        <v>0</v>
      </c>
      <c r="K5" s="12">
        <v>0</v>
      </c>
      <c r="L5" s="12">
        <v>0</v>
      </c>
      <c r="M5" s="23">
        <v>0</v>
      </c>
      <c r="N5" s="12">
        <v>0</v>
      </c>
      <c r="O5" s="12">
        <v>0</v>
      </c>
      <c r="P5" s="12">
        <v>0</v>
      </c>
      <c r="Q5" s="23">
        <v>0</v>
      </c>
      <c r="R5" s="12">
        <v>0</v>
      </c>
      <c r="S5" s="12">
        <v>0</v>
      </c>
      <c r="T5" s="12">
        <v>0</v>
      </c>
      <c r="U5" s="12">
        <v>0</v>
      </c>
    </row>
    <row r="6" spans="2:21" x14ac:dyDescent="0.3">
      <c r="B6" s="1" t="s">
        <v>387</v>
      </c>
      <c r="C6" s="12">
        <v>0</v>
      </c>
      <c r="D6" s="12">
        <v>0</v>
      </c>
      <c r="E6" s="23">
        <v>0</v>
      </c>
      <c r="F6" s="12">
        <v>0</v>
      </c>
      <c r="G6" s="12">
        <v>0</v>
      </c>
      <c r="H6" s="12">
        <v>0</v>
      </c>
      <c r="I6" s="23">
        <v>0</v>
      </c>
      <c r="J6" s="12">
        <v>0</v>
      </c>
      <c r="K6" s="12">
        <v>0</v>
      </c>
      <c r="L6" s="12">
        <v>0</v>
      </c>
      <c r="M6" s="23">
        <v>0</v>
      </c>
      <c r="N6" s="12">
        <v>0</v>
      </c>
      <c r="O6" s="12">
        <v>0</v>
      </c>
      <c r="P6" s="12">
        <v>0</v>
      </c>
      <c r="Q6" s="23">
        <v>0</v>
      </c>
      <c r="R6" s="12">
        <v>0</v>
      </c>
      <c r="S6" s="12">
        <v>0</v>
      </c>
      <c r="T6" s="12">
        <v>0</v>
      </c>
      <c r="U6" s="12">
        <v>0</v>
      </c>
    </row>
    <row r="7" spans="2:21" x14ac:dyDescent="0.3">
      <c r="B7" s="1" t="s">
        <v>388</v>
      </c>
      <c r="C7" s="12">
        <v>0</v>
      </c>
      <c r="D7" s="12">
        <v>0</v>
      </c>
      <c r="E7" s="23">
        <v>0</v>
      </c>
      <c r="F7" s="12">
        <v>0</v>
      </c>
      <c r="G7" s="12">
        <v>0</v>
      </c>
      <c r="H7" s="12">
        <v>0</v>
      </c>
      <c r="I7" s="23">
        <v>0</v>
      </c>
      <c r="J7" s="12">
        <v>0</v>
      </c>
      <c r="K7" s="12">
        <v>0</v>
      </c>
      <c r="L7" s="12">
        <v>0</v>
      </c>
      <c r="M7" s="23">
        <v>0</v>
      </c>
      <c r="N7" s="12">
        <v>0</v>
      </c>
      <c r="O7" s="12">
        <v>0</v>
      </c>
      <c r="P7" s="12">
        <v>0</v>
      </c>
      <c r="Q7" s="23">
        <v>0</v>
      </c>
      <c r="R7" s="12">
        <v>0</v>
      </c>
      <c r="S7" s="12">
        <v>0</v>
      </c>
      <c r="T7" s="12">
        <v>0</v>
      </c>
      <c r="U7" s="12">
        <v>0</v>
      </c>
    </row>
    <row r="8" spans="2:21" x14ac:dyDescent="0.3">
      <c r="B8" s="1" t="s">
        <v>389</v>
      </c>
      <c r="C8" s="12">
        <v>0</v>
      </c>
      <c r="D8" s="12">
        <v>0</v>
      </c>
      <c r="E8" s="23">
        <v>0</v>
      </c>
      <c r="F8" s="12">
        <v>0</v>
      </c>
      <c r="G8" s="12">
        <v>0</v>
      </c>
      <c r="H8" s="12">
        <v>0</v>
      </c>
      <c r="I8" s="23">
        <v>0</v>
      </c>
      <c r="J8" s="12">
        <v>0</v>
      </c>
      <c r="K8" s="12">
        <v>0</v>
      </c>
      <c r="L8" s="12">
        <v>0</v>
      </c>
      <c r="M8" s="23">
        <v>0</v>
      </c>
      <c r="N8" s="12">
        <v>0</v>
      </c>
      <c r="O8" s="12">
        <v>0</v>
      </c>
      <c r="P8" s="12">
        <v>0</v>
      </c>
      <c r="Q8" s="23">
        <v>0</v>
      </c>
      <c r="R8" s="12">
        <v>0</v>
      </c>
      <c r="S8" s="12">
        <v>0</v>
      </c>
      <c r="T8" s="12">
        <v>0</v>
      </c>
      <c r="U8" s="12">
        <v>0</v>
      </c>
    </row>
    <row r="9" spans="2:21" x14ac:dyDescent="0.3">
      <c r="B9" s="1" t="s">
        <v>390</v>
      </c>
      <c r="C9" s="12">
        <v>0</v>
      </c>
      <c r="D9" s="12">
        <v>0</v>
      </c>
      <c r="E9" s="23">
        <v>0</v>
      </c>
      <c r="F9" s="12">
        <v>0</v>
      </c>
      <c r="G9" s="12">
        <v>0</v>
      </c>
      <c r="H9" s="12">
        <v>0</v>
      </c>
      <c r="I9" s="23">
        <v>0</v>
      </c>
      <c r="J9" s="12">
        <v>0</v>
      </c>
      <c r="K9" s="12">
        <v>0</v>
      </c>
      <c r="L9" s="12">
        <v>0</v>
      </c>
      <c r="M9" s="23">
        <v>0</v>
      </c>
      <c r="N9" s="12">
        <v>0</v>
      </c>
      <c r="O9" s="12">
        <v>0</v>
      </c>
      <c r="P9" s="12">
        <v>0</v>
      </c>
      <c r="Q9" s="23">
        <v>0</v>
      </c>
      <c r="R9" s="12">
        <v>0</v>
      </c>
      <c r="S9" s="12">
        <v>0</v>
      </c>
      <c r="T9" s="12">
        <v>0</v>
      </c>
      <c r="U9" s="12">
        <v>0</v>
      </c>
    </row>
    <row r="10" spans="2:21" x14ac:dyDescent="0.3">
      <c r="B10" s="1" t="s">
        <v>391</v>
      </c>
      <c r="C10" s="12">
        <v>0</v>
      </c>
      <c r="D10" s="12">
        <v>0</v>
      </c>
      <c r="E10" s="23">
        <v>0</v>
      </c>
      <c r="F10" s="12">
        <v>0</v>
      </c>
      <c r="G10" s="12">
        <v>0</v>
      </c>
      <c r="H10" s="12">
        <v>0</v>
      </c>
      <c r="I10" s="23">
        <v>0</v>
      </c>
      <c r="J10" s="12">
        <v>0</v>
      </c>
      <c r="K10" s="12">
        <v>0</v>
      </c>
      <c r="L10" s="12">
        <v>0</v>
      </c>
      <c r="M10" s="23">
        <v>0</v>
      </c>
      <c r="N10" s="12">
        <v>0</v>
      </c>
      <c r="O10" s="12">
        <v>0</v>
      </c>
      <c r="P10" s="12">
        <v>0</v>
      </c>
      <c r="Q10" s="23">
        <v>0</v>
      </c>
      <c r="R10" s="12">
        <v>0</v>
      </c>
      <c r="S10" s="12">
        <v>0</v>
      </c>
      <c r="T10" s="12">
        <v>0</v>
      </c>
      <c r="U10" s="12">
        <v>0</v>
      </c>
    </row>
    <row r="11" spans="2:21" x14ac:dyDescent="0.3">
      <c r="B11" s="1" t="s">
        <v>392</v>
      </c>
      <c r="C11" s="12">
        <v>0</v>
      </c>
      <c r="D11" s="12">
        <v>0</v>
      </c>
      <c r="E11" s="23">
        <v>0</v>
      </c>
      <c r="F11" s="12">
        <v>0</v>
      </c>
      <c r="G11" s="12">
        <v>0</v>
      </c>
      <c r="H11" s="12">
        <v>0</v>
      </c>
      <c r="I11" s="23">
        <v>0</v>
      </c>
      <c r="J11" s="12">
        <v>0</v>
      </c>
      <c r="K11" s="12">
        <v>0</v>
      </c>
      <c r="L11" s="12">
        <v>0</v>
      </c>
      <c r="M11" s="23">
        <v>0</v>
      </c>
      <c r="N11" s="12">
        <v>0</v>
      </c>
      <c r="O11" s="12">
        <v>0</v>
      </c>
      <c r="P11" s="12">
        <v>0</v>
      </c>
      <c r="Q11" s="23">
        <v>0</v>
      </c>
      <c r="R11" s="12">
        <v>0</v>
      </c>
      <c r="S11" s="12">
        <v>0</v>
      </c>
      <c r="T11" s="12">
        <v>0</v>
      </c>
      <c r="U11" s="12">
        <v>0</v>
      </c>
    </row>
    <row r="12" spans="2:21" x14ac:dyDescent="0.3">
      <c r="B12" s="1" t="s">
        <v>393</v>
      </c>
      <c r="C12" s="12"/>
      <c r="D12" s="12"/>
      <c r="E12" s="23"/>
      <c r="F12" s="12"/>
      <c r="G12" s="12"/>
      <c r="H12" s="12"/>
      <c r="I12" s="23"/>
      <c r="J12" s="12"/>
      <c r="K12" s="12"/>
      <c r="L12" s="12"/>
      <c r="M12" s="23"/>
      <c r="N12" s="12"/>
      <c r="O12" s="12">
        <v>0</v>
      </c>
      <c r="P12" s="12">
        <v>0</v>
      </c>
      <c r="Q12" s="23">
        <v>0</v>
      </c>
      <c r="R12" s="12">
        <v>0</v>
      </c>
      <c r="S12" s="12">
        <v>0</v>
      </c>
      <c r="T12" s="12">
        <v>0</v>
      </c>
      <c r="U12" s="12">
        <v>0</v>
      </c>
    </row>
    <row r="13" spans="2:21" x14ac:dyDescent="0.3">
      <c r="B13" s="1" t="s">
        <v>394</v>
      </c>
      <c r="C13" s="12">
        <v>820</v>
      </c>
      <c r="D13" s="12">
        <v>681</v>
      </c>
      <c r="E13" s="23">
        <v>572</v>
      </c>
      <c r="F13" s="12">
        <v>2267</v>
      </c>
      <c r="G13" s="12">
        <v>292</v>
      </c>
      <c r="H13" s="12">
        <v>193</v>
      </c>
      <c r="I13" s="23">
        <v>92</v>
      </c>
      <c r="J13" s="12">
        <v>539</v>
      </c>
      <c r="K13" s="12">
        <v>274</v>
      </c>
      <c r="L13" s="12">
        <v>194</v>
      </c>
      <c r="M13" s="23">
        <v>91</v>
      </c>
      <c r="N13" s="12">
        <v>245</v>
      </c>
      <c r="O13" s="12">
        <v>168</v>
      </c>
      <c r="P13" s="12">
        <v>91</v>
      </c>
      <c r="Q13" s="23">
        <v>5</v>
      </c>
      <c r="R13" s="12">
        <v>8</v>
      </c>
      <c r="S13" s="12">
        <v>161</v>
      </c>
      <c r="T13" s="12">
        <v>8</v>
      </c>
      <c r="U13" s="12">
        <v>8</v>
      </c>
    </row>
    <row r="14" spans="2:21" x14ac:dyDescent="0.3">
      <c r="B14" s="1" t="s">
        <v>395</v>
      </c>
      <c r="C14" s="12">
        <v>0</v>
      </c>
      <c r="D14" s="12">
        <v>0</v>
      </c>
      <c r="E14" s="23">
        <v>0</v>
      </c>
      <c r="F14" s="12">
        <v>0</v>
      </c>
      <c r="G14" s="12">
        <v>0</v>
      </c>
      <c r="H14" s="12">
        <v>0</v>
      </c>
      <c r="I14" s="23">
        <v>0</v>
      </c>
      <c r="J14" s="12">
        <v>0</v>
      </c>
      <c r="K14" s="12">
        <v>0</v>
      </c>
      <c r="L14" s="12">
        <v>0</v>
      </c>
      <c r="M14" s="23">
        <v>0</v>
      </c>
      <c r="N14" s="12">
        <v>0</v>
      </c>
      <c r="O14" s="12">
        <v>0</v>
      </c>
      <c r="P14" s="12">
        <v>0</v>
      </c>
      <c r="Q14" s="23">
        <v>0</v>
      </c>
      <c r="R14" s="12">
        <v>0</v>
      </c>
      <c r="S14" s="12">
        <v>0</v>
      </c>
      <c r="T14" s="12">
        <v>0</v>
      </c>
      <c r="U14" s="12">
        <v>0</v>
      </c>
    </row>
    <row r="15" spans="2:21" x14ac:dyDescent="0.3">
      <c r="B15" s="3" t="s">
        <v>396</v>
      </c>
      <c r="C15" s="17">
        <f t="shared" ref="C15:U15" si="1">SUM(C16:C25)</f>
        <v>-4204</v>
      </c>
      <c r="D15" s="17">
        <f t="shared" si="1"/>
        <v>3912.8827671159961</v>
      </c>
      <c r="E15" s="21">
        <f t="shared" si="1"/>
        <v>-1133</v>
      </c>
      <c r="F15" s="17">
        <f t="shared" si="1"/>
        <v>-5069</v>
      </c>
      <c r="G15" s="17">
        <f t="shared" si="1"/>
        <v>-3800</v>
      </c>
      <c r="H15" s="17">
        <f t="shared" si="1"/>
        <v>-4243</v>
      </c>
      <c r="I15" s="21">
        <f t="shared" si="1"/>
        <v>-975</v>
      </c>
      <c r="J15" s="17">
        <f t="shared" si="1"/>
        <v>-1417</v>
      </c>
      <c r="K15" s="17">
        <f t="shared" si="1"/>
        <v>-4176</v>
      </c>
      <c r="L15" s="17">
        <f t="shared" si="1"/>
        <v>-2892</v>
      </c>
      <c r="M15" s="21">
        <f t="shared" si="1"/>
        <v>-2059</v>
      </c>
      <c r="N15" s="17">
        <f t="shared" si="1"/>
        <v>17613</v>
      </c>
      <c r="O15" s="17">
        <f t="shared" si="1"/>
        <v>19310</v>
      </c>
      <c r="P15" s="17">
        <f t="shared" si="1"/>
        <v>20758</v>
      </c>
      <c r="Q15" s="21">
        <f t="shared" si="1"/>
        <v>22116</v>
      </c>
      <c r="R15" s="17">
        <f t="shared" si="1"/>
        <v>-8741</v>
      </c>
      <c r="S15" s="17">
        <f t="shared" si="1"/>
        <v>-6256</v>
      </c>
      <c r="T15" s="17">
        <f t="shared" si="1"/>
        <v>-4284</v>
      </c>
      <c r="U15" s="17">
        <f t="shared" si="1"/>
        <v>-3834</v>
      </c>
    </row>
    <row r="16" spans="2:21" x14ac:dyDescent="0.3">
      <c r="B16" s="1" t="s">
        <v>397</v>
      </c>
      <c r="C16" s="12">
        <v>-1346</v>
      </c>
      <c r="D16" s="12">
        <v>-836</v>
      </c>
      <c r="E16" s="23">
        <v>-421</v>
      </c>
      <c r="F16" s="12">
        <v>-1822</v>
      </c>
      <c r="G16" s="12">
        <v>-1260</v>
      </c>
      <c r="H16" s="12">
        <v>-841</v>
      </c>
      <c r="I16" s="23">
        <v>-416</v>
      </c>
      <c r="J16" s="12">
        <v>-2226</v>
      </c>
      <c r="K16" s="12">
        <v>-1745</v>
      </c>
      <c r="L16" s="12">
        <v>-1117</v>
      </c>
      <c r="M16" s="23">
        <v>-670</v>
      </c>
      <c r="N16" s="12">
        <v>-3120</v>
      </c>
      <c r="O16" s="12">
        <v>-2181</v>
      </c>
      <c r="P16" s="12">
        <v>-1490</v>
      </c>
      <c r="Q16" s="23">
        <v>-784</v>
      </c>
      <c r="R16" s="12">
        <v>-3518</v>
      </c>
      <c r="S16" s="12">
        <v>-2677</v>
      </c>
      <c r="T16" s="12">
        <v>-1663</v>
      </c>
      <c r="U16" s="12">
        <v>-806</v>
      </c>
    </row>
    <row r="17" spans="2:21" x14ac:dyDescent="0.3">
      <c r="B17" s="1" t="s">
        <v>398</v>
      </c>
      <c r="C17" s="12">
        <v>-13</v>
      </c>
      <c r="D17" s="12">
        <v>-5</v>
      </c>
      <c r="E17" s="23">
        <v>0</v>
      </c>
      <c r="F17" s="12">
        <v>-19</v>
      </c>
      <c r="G17" s="12">
        <v>-10</v>
      </c>
      <c r="H17" s="12">
        <v>-9</v>
      </c>
      <c r="I17" s="23">
        <v>0</v>
      </c>
      <c r="J17" s="12">
        <v>-26</v>
      </c>
      <c r="K17" s="12">
        <v>-23</v>
      </c>
      <c r="L17" s="12">
        <v>-22</v>
      </c>
      <c r="M17" s="23">
        <v>-2</v>
      </c>
      <c r="N17" s="12">
        <v>-3</v>
      </c>
      <c r="O17" s="12">
        <v>-3</v>
      </c>
      <c r="P17" s="12">
        <v>-2</v>
      </c>
      <c r="Q17" s="23">
        <v>-2</v>
      </c>
      <c r="R17" s="12">
        <v>-5</v>
      </c>
      <c r="S17" s="12">
        <v>-3</v>
      </c>
      <c r="T17" s="12">
        <v>-3</v>
      </c>
      <c r="U17" s="12">
        <v>-2</v>
      </c>
    </row>
    <row r="18" spans="2:21" x14ac:dyDescent="0.3">
      <c r="B18" s="1" t="s">
        <v>399</v>
      </c>
      <c r="C18" s="12">
        <v>-2528</v>
      </c>
      <c r="D18" s="12">
        <v>-1434</v>
      </c>
      <c r="E18" s="23">
        <v>-712</v>
      </c>
      <c r="F18" s="12">
        <v>-3228</v>
      </c>
      <c r="G18" s="12">
        <v>-2530</v>
      </c>
      <c r="H18" s="12">
        <v>-3393</v>
      </c>
      <c r="I18" s="23">
        <v>-559</v>
      </c>
      <c r="J18" s="12">
        <v>-3764</v>
      </c>
      <c r="K18" s="12">
        <v>-2408</v>
      </c>
      <c r="L18" s="12">
        <v>-1289</v>
      </c>
      <c r="M18" s="23">
        <v>-223</v>
      </c>
      <c r="N18" s="12">
        <v>-1568</v>
      </c>
      <c r="O18" s="12">
        <v>-1302</v>
      </c>
      <c r="P18" s="12">
        <v>-659</v>
      </c>
      <c r="Q18" s="23">
        <v>-236</v>
      </c>
      <c r="R18" s="12">
        <v>-1848</v>
      </c>
      <c r="S18" s="12">
        <v>-1602</v>
      </c>
      <c r="T18" s="12">
        <v>-1170</v>
      </c>
      <c r="U18" s="12">
        <v>-338</v>
      </c>
    </row>
    <row r="19" spans="2:21" x14ac:dyDescent="0.3">
      <c r="B19" s="1" t="s">
        <v>400</v>
      </c>
      <c r="C19" s="12">
        <v>0</v>
      </c>
      <c r="D19" s="12">
        <v>0</v>
      </c>
      <c r="E19" s="23">
        <v>0</v>
      </c>
      <c r="F19" s="12">
        <v>0</v>
      </c>
      <c r="G19" s="12">
        <v>0</v>
      </c>
      <c r="H19" s="12">
        <v>0</v>
      </c>
      <c r="I19" s="23">
        <v>0</v>
      </c>
      <c r="J19" s="12">
        <v>0</v>
      </c>
      <c r="K19" s="12">
        <v>0</v>
      </c>
      <c r="L19" s="12">
        <v>0</v>
      </c>
      <c r="M19" s="23">
        <v>0</v>
      </c>
      <c r="N19" s="12">
        <v>0</v>
      </c>
      <c r="O19" s="12">
        <v>0</v>
      </c>
      <c r="P19" s="12">
        <v>0</v>
      </c>
      <c r="Q19" s="23">
        <v>0</v>
      </c>
      <c r="R19" s="12">
        <v>0</v>
      </c>
      <c r="S19" s="12">
        <v>0</v>
      </c>
      <c r="T19" s="12">
        <v>0</v>
      </c>
      <c r="U19" s="12">
        <v>0</v>
      </c>
    </row>
    <row r="20" spans="2:21" x14ac:dyDescent="0.3">
      <c r="B20" s="1" t="s">
        <v>401</v>
      </c>
      <c r="C20" s="12">
        <v>0</v>
      </c>
      <c r="D20" s="12">
        <v>0</v>
      </c>
      <c r="E20" s="23">
        <v>0</v>
      </c>
      <c r="F20" s="12">
        <v>0</v>
      </c>
      <c r="G20" s="12">
        <v>0</v>
      </c>
      <c r="H20" s="12">
        <v>0</v>
      </c>
      <c r="I20" s="23">
        <v>0</v>
      </c>
      <c r="J20" s="12">
        <v>0</v>
      </c>
      <c r="K20" s="12">
        <v>0</v>
      </c>
      <c r="L20" s="12">
        <v>0</v>
      </c>
      <c r="M20" s="23">
        <v>0</v>
      </c>
      <c r="N20" s="12">
        <v>0</v>
      </c>
      <c r="O20" s="12">
        <v>0</v>
      </c>
      <c r="P20" s="12">
        <v>0</v>
      </c>
      <c r="Q20" s="23">
        <v>0</v>
      </c>
      <c r="R20" s="12">
        <v>0</v>
      </c>
      <c r="S20" s="12">
        <v>0</v>
      </c>
      <c r="T20" s="12">
        <v>0</v>
      </c>
      <c r="U20" s="12">
        <v>0</v>
      </c>
    </row>
    <row r="21" spans="2:21" x14ac:dyDescent="0.3">
      <c r="B21" s="1" t="s">
        <v>402</v>
      </c>
      <c r="C21" s="12">
        <v>0</v>
      </c>
      <c r="D21" s="12">
        <v>0</v>
      </c>
      <c r="E21" s="23">
        <v>0</v>
      </c>
      <c r="F21" s="12">
        <v>0</v>
      </c>
      <c r="G21" s="12">
        <v>0</v>
      </c>
      <c r="H21" s="12">
        <v>0</v>
      </c>
      <c r="I21" s="23">
        <v>0</v>
      </c>
      <c r="J21" s="12">
        <v>0</v>
      </c>
      <c r="K21" s="12">
        <v>0</v>
      </c>
      <c r="L21" s="12">
        <v>0</v>
      </c>
      <c r="M21" s="23">
        <v>0</v>
      </c>
      <c r="N21" s="12">
        <v>0</v>
      </c>
      <c r="O21" s="12">
        <v>0</v>
      </c>
      <c r="P21" s="12">
        <v>0</v>
      </c>
      <c r="Q21" s="23">
        <v>0</v>
      </c>
      <c r="R21" s="12">
        <v>0</v>
      </c>
      <c r="S21" s="12">
        <v>0</v>
      </c>
      <c r="T21" s="12">
        <v>0</v>
      </c>
      <c r="U21" s="12">
        <v>0</v>
      </c>
    </row>
    <row r="22" spans="2:21" x14ac:dyDescent="0.3">
      <c r="B22" s="1" t="s">
        <v>403</v>
      </c>
      <c r="C22" s="12">
        <v>0</v>
      </c>
      <c r="D22" s="12">
        <v>0</v>
      </c>
      <c r="E22" s="23">
        <v>0</v>
      </c>
      <c r="F22" s="12">
        <v>0</v>
      </c>
      <c r="G22" s="12">
        <v>0</v>
      </c>
      <c r="H22" s="12">
        <v>0</v>
      </c>
      <c r="I22" s="23">
        <v>0</v>
      </c>
      <c r="J22" s="12">
        <v>0</v>
      </c>
      <c r="K22" s="12">
        <v>0</v>
      </c>
      <c r="L22" s="12">
        <v>0</v>
      </c>
      <c r="M22" s="23">
        <v>0</v>
      </c>
      <c r="N22" s="12">
        <v>0</v>
      </c>
      <c r="O22" s="12">
        <v>0</v>
      </c>
      <c r="P22" s="12">
        <v>0</v>
      </c>
      <c r="Q22" s="23">
        <v>0</v>
      </c>
      <c r="R22" s="12">
        <v>0</v>
      </c>
      <c r="S22" s="12">
        <v>0</v>
      </c>
      <c r="T22" s="12">
        <v>0</v>
      </c>
      <c r="U22" s="12">
        <v>0</v>
      </c>
    </row>
    <row r="23" spans="2:21" x14ac:dyDescent="0.3">
      <c r="B23" s="29" t="s">
        <v>404</v>
      </c>
      <c r="C23" s="18">
        <v>0</v>
      </c>
      <c r="D23" s="18">
        <v>0</v>
      </c>
      <c r="E23" s="25">
        <v>0</v>
      </c>
      <c r="F23" s="18">
        <v>0</v>
      </c>
      <c r="G23" s="18">
        <v>0</v>
      </c>
      <c r="H23" s="18">
        <v>0</v>
      </c>
      <c r="I23" s="25">
        <v>0</v>
      </c>
      <c r="J23" s="18">
        <v>0</v>
      </c>
      <c r="K23" s="18">
        <v>0</v>
      </c>
      <c r="L23" s="18">
        <v>0</v>
      </c>
      <c r="M23" s="25">
        <v>0</v>
      </c>
      <c r="N23" s="18">
        <v>23327</v>
      </c>
      <c r="O23" s="18">
        <v>23327</v>
      </c>
      <c r="P23" s="18">
        <v>23327</v>
      </c>
      <c r="Q23" s="25">
        <v>23327</v>
      </c>
      <c r="R23" s="18">
        <v>-2272</v>
      </c>
      <c r="S23" s="18">
        <v>-1317</v>
      </c>
      <c r="T23" s="18">
        <v>-1134</v>
      </c>
      <c r="U23" s="18">
        <v>-2509</v>
      </c>
    </row>
    <row r="24" spans="2:21" x14ac:dyDescent="0.3">
      <c r="B24" s="1" t="s">
        <v>405</v>
      </c>
      <c r="C24" s="12">
        <v>0</v>
      </c>
      <c r="D24" s="12">
        <v>0</v>
      </c>
      <c r="E24" s="23">
        <v>0</v>
      </c>
      <c r="F24" s="12">
        <v>0</v>
      </c>
      <c r="G24" s="12">
        <v>0</v>
      </c>
      <c r="H24" s="12">
        <v>0</v>
      </c>
      <c r="I24" s="23">
        <v>0</v>
      </c>
      <c r="J24" s="12">
        <v>0</v>
      </c>
      <c r="K24" s="12">
        <v>0</v>
      </c>
      <c r="L24" s="12">
        <v>0</v>
      </c>
      <c r="M24" s="23">
        <v>0</v>
      </c>
      <c r="N24" s="12">
        <v>0</v>
      </c>
      <c r="O24" s="12"/>
      <c r="P24" s="12"/>
      <c r="Q24" s="23"/>
      <c r="R24" s="12"/>
      <c r="S24" s="12"/>
      <c r="T24" s="12"/>
      <c r="U24" s="12"/>
    </row>
    <row r="25" spans="2:21" x14ac:dyDescent="0.3">
      <c r="B25" s="1" t="s">
        <v>406</v>
      </c>
      <c r="C25" s="12">
        <v>-317</v>
      </c>
      <c r="D25" s="12">
        <v>6187.8827671159961</v>
      </c>
      <c r="E25" s="23">
        <v>0</v>
      </c>
      <c r="F25" s="12">
        <v>0</v>
      </c>
      <c r="G25" s="12">
        <v>0</v>
      </c>
      <c r="H25" s="12">
        <v>0</v>
      </c>
      <c r="I25" s="23">
        <v>0</v>
      </c>
      <c r="J25" s="12">
        <v>4599</v>
      </c>
      <c r="K25" s="12">
        <v>0</v>
      </c>
      <c r="L25" s="12">
        <v>-464</v>
      </c>
      <c r="M25" s="23">
        <v>-1164</v>
      </c>
      <c r="N25" s="12">
        <v>-1023</v>
      </c>
      <c r="O25" s="12">
        <v>-531</v>
      </c>
      <c r="P25" s="12">
        <v>-418</v>
      </c>
      <c r="Q25" s="23">
        <v>-189</v>
      </c>
      <c r="R25" s="12">
        <v>-1098</v>
      </c>
      <c r="S25" s="12">
        <v>-657</v>
      </c>
      <c r="T25" s="12">
        <v>-314</v>
      </c>
      <c r="U25" s="12">
        <v>-179</v>
      </c>
    </row>
    <row r="26" spans="2:21" x14ac:dyDescent="0.3">
      <c r="B26" s="3" t="s">
        <v>407</v>
      </c>
      <c r="C26" s="17">
        <f t="shared" ref="C26:M26" si="2">C4+C15</f>
        <v>-3384</v>
      </c>
      <c r="D26" s="17">
        <f t="shared" si="2"/>
        <v>4593.8827671159961</v>
      </c>
      <c r="E26" s="21">
        <f t="shared" si="2"/>
        <v>-561</v>
      </c>
      <c r="F26" s="17">
        <f t="shared" si="2"/>
        <v>-2802</v>
      </c>
      <c r="G26" s="17">
        <f t="shared" si="2"/>
        <v>-3508</v>
      </c>
      <c r="H26" s="17">
        <f t="shared" si="2"/>
        <v>-4050</v>
      </c>
      <c r="I26" s="21">
        <f t="shared" si="2"/>
        <v>-883</v>
      </c>
      <c r="J26" s="17">
        <f t="shared" si="2"/>
        <v>-878</v>
      </c>
      <c r="K26" s="17">
        <f t="shared" si="2"/>
        <v>-3902</v>
      </c>
      <c r="L26" s="17">
        <f t="shared" si="2"/>
        <v>-2698</v>
      </c>
      <c r="M26" s="21">
        <f t="shared" si="2"/>
        <v>-1968</v>
      </c>
      <c r="N26" s="17">
        <f t="shared" ref="N26:U26" si="3">N4+N15</f>
        <v>17858</v>
      </c>
      <c r="O26" s="17">
        <f t="shared" si="3"/>
        <v>19478</v>
      </c>
      <c r="P26" s="17">
        <f t="shared" si="3"/>
        <v>20849</v>
      </c>
      <c r="Q26" s="21">
        <f t="shared" si="3"/>
        <v>22121</v>
      </c>
      <c r="R26" s="17">
        <f t="shared" si="3"/>
        <v>-8733</v>
      </c>
      <c r="S26" s="17">
        <f t="shared" si="3"/>
        <v>-6095</v>
      </c>
      <c r="T26" s="17">
        <f t="shared" si="3"/>
        <v>-4276</v>
      </c>
      <c r="U26" s="17">
        <f t="shared" si="3"/>
        <v>-3826</v>
      </c>
    </row>
    <row r="27" spans="2:21" x14ac:dyDescent="0.3">
      <c r="B27" s="1" t="s">
        <v>408</v>
      </c>
      <c r="C27" s="12">
        <v>-6</v>
      </c>
      <c r="D27" s="12">
        <v>-5</v>
      </c>
      <c r="E27" s="23">
        <v>0</v>
      </c>
      <c r="F27" s="12">
        <v>-2</v>
      </c>
      <c r="G27" s="12">
        <v>0</v>
      </c>
      <c r="H27" s="12">
        <v>0</v>
      </c>
      <c r="I27" s="23">
        <v>0</v>
      </c>
      <c r="J27" s="12">
        <v>-8</v>
      </c>
      <c r="K27" s="12">
        <v>-7</v>
      </c>
      <c r="L27" s="12">
        <v>-4</v>
      </c>
      <c r="M27" s="23">
        <v>-1</v>
      </c>
      <c r="N27" s="12">
        <v>-3</v>
      </c>
      <c r="O27" s="12">
        <v>-2</v>
      </c>
      <c r="P27" s="12">
        <v>-2</v>
      </c>
      <c r="Q27" s="23">
        <v>-1</v>
      </c>
      <c r="R27" s="12">
        <v>-10</v>
      </c>
      <c r="S27" s="12">
        <v>-16</v>
      </c>
      <c r="T27" s="12">
        <v>-12</v>
      </c>
      <c r="U27" s="12">
        <v>-6</v>
      </c>
    </row>
    <row r="28" spans="2:21" x14ac:dyDescent="0.3">
      <c r="B28" s="1" t="s">
        <v>409</v>
      </c>
      <c r="C28" s="12">
        <v>14665</v>
      </c>
      <c r="D28" s="12">
        <v>10640</v>
      </c>
      <c r="E28" s="23">
        <v>5456</v>
      </c>
      <c r="F28" s="12">
        <v>18320</v>
      </c>
      <c r="G28" s="12">
        <v>14072</v>
      </c>
      <c r="H28" s="12">
        <v>7957</v>
      </c>
      <c r="I28" s="23">
        <v>3431</v>
      </c>
      <c r="J28" s="12">
        <v>21602</v>
      </c>
      <c r="K28" s="12">
        <v>15878</v>
      </c>
      <c r="L28" s="12">
        <v>10531</v>
      </c>
      <c r="M28" s="23">
        <v>4400</v>
      </c>
      <c r="N28" s="12">
        <v>24699</v>
      </c>
      <c r="O28" s="12">
        <v>12067</v>
      </c>
      <c r="P28" s="12">
        <v>8602</v>
      </c>
      <c r="Q28" s="23">
        <v>2825</v>
      </c>
      <c r="R28" s="12">
        <v>2980</v>
      </c>
      <c r="S28" s="12">
        <v>61</v>
      </c>
      <c r="T28" s="12">
        <v>-170</v>
      </c>
      <c r="U28" s="12">
        <v>-521</v>
      </c>
    </row>
    <row r="29" spans="2:21" x14ac:dyDescent="0.3">
      <c r="B29" s="1" t="s">
        <v>410</v>
      </c>
      <c r="C29" s="12">
        <v>2091</v>
      </c>
      <c r="D29" s="12">
        <v>1441</v>
      </c>
      <c r="E29" s="23">
        <v>1441</v>
      </c>
      <c r="F29" s="12">
        <v>8039</v>
      </c>
      <c r="G29" s="12">
        <v>5105</v>
      </c>
      <c r="H29" s="12">
        <v>4191</v>
      </c>
      <c r="I29" s="23">
        <v>0</v>
      </c>
      <c r="J29" s="12">
        <v>0</v>
      </c>
      <c r="K29" s="12">
        <v>0</v>
      </c>
      <c r="L29" s="12">
        <v>0</v>
      </c>
      <c r="M29" s="23">
        <v>0</v>
      </c>
      <c r="N29" s="12">
        <v>0</v>
      </c>
      <c r="O29" s="12">
        <v>0</v>
      </c>
      <c r="P29" s="12">
        <v>0</v>
      </c>
      <c r="Q29" s="23">
        <v>0</v>
      </c>
      <c r="R29" s="12">
        <v>0</v>
      </c>
      <c r="S29" s="12">
        <v>0</v>
      </c>
      <c r="T29" s="12">
        <v>0</v>
      </c>
      <c r="U29" s="12">
        <v>0</v>
      </c>
    </row>
    <row r="30" spans="2:21" x14ac:dyDescent="0.3">
      <c r="B30" s="3" t="s">
        <v>411</v>
      </c>
      <c r="C30" s="12">
        <v>2682</v>
      </c>
      <c r="D30" s="12">
        <v>1114</v>
      </c>
      <c r="E30" s="23">
        <v>1132</v>
      </c>
      <c r="F30" s="12">
        <v>3584</v>
      </c>
      <c r="G30" s="12">
        <v>3242</v>
      </c>
      <c r="H30" s="12">
        <v>2155</v>
      </c>
      <c r="I30" s="23">
        <v>1097</v>
      </c>
      <c r="J30" s="12">
        <v>1385</v>
      </c>
      <c r="K30" s="12">
        <v>3388</v>
      </c>
      <c r="L30" s="12">
        <v>2868</v>
      </c>
      <c r="M30" s="23">
        <v>3</v>
      </c>
      <c r="N30" s="12">
        <v>2706</v>
      </c>
      <c r="O30" s="12">
        <v>2194</v>
      </c>
      <c r="P30" s="12">
        <v>1885</v>
      </c>
      <c r="Q30" s="23">
        <v>992</v>
      </c>
      <c r="R30" s="12">
        <v>4616</v>
      </c>
      <c r="S30" s="12">
        <v>3606</v>
      </c>
      <c r="T30" s="12">
        <v>2397</v>
      </c>
      <c r="U30" s="12">
        <v>1425</v>
      </c>
    </row>
    <row r="31" spans="2:21" x14ac:dyDescent="0.3">
      <c r="B31" s="3" t="s">
        <v>412</v>
      </c>
      <c r="C31" s="17">
        <f t="shared" ref="C31:U31" si="4">SUM(C26:C30)</f>
        <v>16048</v>
      </c>
      <c r="D31" s="17">
        <f t="shared" si="4"/>
        <v>17783.882767115996</v>
      </c>
      <c r="E31" s="21">
        <f t="shared" si="4"/>
        <v>7468</v>
      </c>
      <c r="F31" s="17">
        <f t="shared" si="4"/>
        <v>27139</v>
      </c>
      <c r="G31" s="17">
        <f t="shared" si="4"/>
        <v>18911</v>
      </c>
      <c r="H31" s="17">
        <f t="shared" si="4"/>
        <v>10253</v>
      </c>
      <c r="I31" s="21">
        <f t="shared" si="4"/>
        <v>3645</v>
      </c>
      <c r="J31" s="17">
        <f t="shared" si="4"/>
        <v>22101</v>
      </c>
      <c r="K31" s="17">
        <f t="shared" si="4"/>
        <v>15357</v>
      </c>
      <c r="L31" s="17">
        <f t="shared" si="4"/>
        <v>10697</v>
      </c>
      <c r="M31" s="21">
        <f t="shared" si="4"/>
        <v>2434</v>
      </c>
      <c r="N31" s="17">
        <f t="shared" si="4"/>
        <v>45260</v>
      </c>
      <c r="O31" s="17">
        <f t="shared" si="4"/>
        <v>33737</v>
      </c>
      <c r="P31" s="17">
        <f t="shared" si="4"/>
        <v>31334</v>
      </c>
      <c r="Q31" s="21">
        <f t="shared" si="4"/>
        <v>25937</v>
      </c>
      <c r="R31" s="17">
        <f t="shared" si="4"/>
        <v>-1147</v>
      </c>
      <c r="S31" s="17">
        <f t="shared" si="4"/>
        <v>-2444</v>
      </c>
      <c r="T31" s="17">
        <f t="shared" si="4"/>
        <v>-2061</v>
      </c>
      <c r="U31" s="17">
        <f t="shared" si="4"/>
        <v>-2928</v>
      </c>
    </row>
    <row r="32" spans="2:21" x14ac:dyDescent="0.3">
      <c r="B32" s="1" t="s">
        <v>413</v>
      </c>
      <c r="C32" s="12">
        <v>-5028</v>
      </c>
      <c r="D32" s="12">
        <v>0</v>
      </c>
      <c r="E32" s="23">
        <v>-96</v>
      </c>
      <c r="F32" s="12">
        <v>-50</v>
      </c>
      <c r="G32" s="12">
        <v>-83</v>
      </c>
      <c r="H32" s="12">
        <v>0</v>
      </c>
      <c r="I32" s="23">
        <v>0</v>
      </c>
      <c r="J32" s="12">
        <v>-56</v>
      </c>
      <c r="K32" s="12">
        <v>-1245</v>
      </c>
      <c r="L32" s="12">
        <v>1069</v>
      </c>
      <c r="M32" s="23">
        <v>-1073</v>
      </c>
      <c r="N32" s="12">
        <v>0</v>
      </c>
      <c r="O32" s="12">
        <v>0</v>
      </c>
      <c r="P32" s="12">
        <v>-122</v>
      </c>
      <c r="Q32" s="23">
        <v>0</v>
      </c>
      <c r="R32" s="12">
        <v>-1238</v>
      </c>
      <c r="S32" s="12">
        <v>0</v>
      </c>
      <c r="T32" s="12">
        <v>0</v>
      </c>
      <c r="U32" s="12">
        <v>-29</v>
      </c>
    </row>
    <row r="33" spans="2:21" x14ac:dyDescent="0.3">
      <c r="B33" s="1" t="s">
        <v>414</v>
      </c>
      <c r="C33" s="12">
        <v>0</v>
      </c>
      <c r="D33" s="12">
        <v>0</v>
      </c>
      <c r="E33" s="23">
        <v>0</v>
      </c>
      <c r="F33" s="12">
        <v>0</v>
      </c>
      <c r="G33" s="12">
        <v>0</v>
      </c>
      <c r="H33" s="12">
        <v>0</v>
      </c>
      <c r="I33" s="23">
        <v>0</v>
      </c>
      <c r="J33" s="12">
        <v>0</v>
      </c>
      <c r="K33" s="12">
        <v>0</v>
      </c>
      <c r="L33" s="12">
        <v>0</v>
      </c>
      <c r="M33" s="23">
        <v>0</v>
      </c>
      <c r="N33" s="12">
        <v>0</v>
      </c>
      <c r="O33" s="12">
        <v>0</v>
      </c>
      <c r="P33" s="12">
        <v>0</v>
      </c>
      <c r="Q33" s="23">
        <v>0</v>
      </c>
      <c r="R33" s="12">
        <v>0</v>
      </c>
      <c r="S33" s="12">
        <v>0</v>
      </c>
      <c r="T33" s="12">
        <v>0</v>
      </c>
      <c r="U33" s="12">
        <v>0</v>
      </c>
    </row>
    <row r="34" spans="2:21" x14ac:dyDescent="0.3">
      <c r="B34" s="1" t="s">
        <v>415</v>
      </c>
      <c r="C34" s="12">
        <v>0</v>
      </c>
      <c r="D34" s="12">
        <v>0</v>
      </c>
      <c r="E34" s="23">
        <v>0</v>
      </c>
      <c r="F34" s="12">
        <v>0</v>
      </c>
      <c r="G34" s="12">
        <v>0</v>
      </c>
      <c r="H34" s="12">
        <v>0</v>
      </c>
      <c r="I34" s="23">
        <v>0</v>
      </c>
      <c r="J34" s="12">
        <v>0</v>
      </c>
      <c r="K34" s="12">
        <v>0</v>
      </c>
      <c r="L34" s="12">
        <v>0</v>
      </c>
      <c r="M34" s="23">
        <v>0</v>
      </c>
      <c r="N34" s="12">
        <v>0</v>
      </c>
      <c r="O34" s="12">
        <v>0</v>
      </c>
      <c r="P34" s="12">
        <v>0</v>
      </c>
      <c r="Q34" s="23">
        <v>0</v>
      </c>
      <c r="R34" s="12">
        <v>0</v>
      </c>
      <c r="S34" s="12">
        <v>0</v>
      </c>
      <c r="T34" s="12">
        <v>0</v>
      </c>
      <c r="U34" s="12">
        <v>0</v>
      </c>
    </row>
    <row r="35" spans="2:21" x14ac:dyDescent="0.3">
      <c r="B35" s="3" t="s">
        <v>416</v>
      </c>
      <c r="C35" s="17">
        <f t="shared" ref="C35:M35" si="5">SUM(C31:C34)</f>
        <v>11020</v>
      </c>
      <c r="D35" s="17">
        <f t="shared" si="5"/>
        <v>17783.882767115996</v>
      </c>
      <c r="E35" s="21">
        <f t="shared" si="5"/>
        <v>7372</v>
      </c>
      <c r="F35" s="17">
        <f t="shared" si="5"/>
        <v>27089</v>
      </c>
      <c r="G35" s="17">
        <f t="shared" si="5"/>
        <v>18828</v>
      </c>
      <c r="H35" s="17">
        <f t="shared" si="5"/>
        <v>10253</v>
      </c>
      <c r="I35" s="21">
        <f t="shared" si="5"/>
        <v>3645</v>
      </c>
      <c r="J35" s="17">
        <f t="shared" si="5"/>
        <v>22045</v>
      </c>
      <c r="K35" s="17">
        <f t="shared" si="5"/>
        <v>14112</v>
      </c>
      <c r="L35" s="17">
        <f t="shared" si="5"/>
        <v>11766</v>
      </c>
      <c r="M35" s="21">
        <f t="shared" si="5"/>
        <v>1361</v>
      </c>
      <c r="N35" s="17">
        <f t="shared" ref="N35:U35" si="6">SUM(N31:N34)</f>
        <v>45260</v>
      </c>
      <c r="O35" s="17">
        <f t="shared" si="6"/>
        <v>33737</v>
      </c>
      <c r="P35" s="17">
        <f t="shared" si="6"/>
        <v>31212</v>
      </c>
      <c r="Q35" s="21">
        <f t="shared" si="6"/>
        <v>25937</v>
      </c>
      <c r="R35" s="17">
        <f t="shared" si="6"/>
        <v>-2385</v>
      </c>
      <c r="S35" s="17">
        <f t="shared" si="6"/>
        <v>-2444</v>
      </c>
      <c r="T35" s="17">
        <f t="shared" si="6"/>
        <v>-2061</v>
      </c>
      <c r="U35" s="17">
        <f t="shared" si="6"/>
        <v>-2957</v>
      </c>
    </row>
    <row r="36" spans="2:21" x14ac:dyDescent="0.3">
      <c r="B36" s="3" t="s">
        <v>417</v>
      </c>
      <c r="C36" s="12"/>
      <c r="D36" s="12"/>
      <c r="E36" s="23"/>
      <c r="F36" s="12"/>
      <c r="G36" s="12"/>
      <c r="H36" s="12"/>
      <c r="I36" s="23"/>
      <c r="J36" s="12"/>
      <c r="K36" s="12"/>
      <c r="L36" s="12"/>
      <c r="M36" s="23"/>
      <c r="N36" s="12"/>
      <c r="O36" s="12"/>
      <c r="P36" s="12"/>
      <c r="Q36" s="23"/>
      <c r="R36" s="12"/>
      <c r="S36" s="12"/>
      <c r="T36" s="12"/>
      <c r="U36" s="12"/>
    </row>
    <row r="37" spans="2:21" x14ac:dyDescent="0.3">
      <c r="B37" s="3" t="s">
        <v>418</v>
      </c>
      <c r="C37" s="17">
        <f t="shared" ref="C37:U37" si="7">SUM(C35:C36)</f>
        <v>11020</v>
      </c>
      <c r="D37" s="17">
        <f t="shared" si="7"/>
        <v>17783.882767115996</v>
      </c>
      <c r="E37" s="21">
        <f t="shared" si="7"/>
        <v>7372</v>
      </c>
      <c r="F37" s="17">
        <f t="shared" si="7"/>
        <v>27089</v>
      </c>
      <c r="G37" s="17">
        <f t="shared" si="7"/>
        <v>18828</v>
      </c>
      <c r="H37" s="17">
        <f t="shared" si="7"/>
        <v>10253</v>
      </c>
      <c r="I37" s="21">
        <f t="shared" si="7"/>
        <v>3645</v>
      </c>
      <c r="J37" s="17">
        <f t="shared" si="7"/>
        <v>22045</v>
      </c>
      <c r="K37" s="17">
        <f t="shared" si="7"/>
        <v>14112</v>
      </c>
      <c r="L37" s="17">
        <f t="shared" si="7"/>
        <v>11766</v>
      </c>
      <c r="M37" s="21">
        <f t="shared" si="7"/>
        <v>1361</v>
      </c>
      <c r="N37" s="17">
        <f t="shared" si="7"/>
        <v>45260</v>
      </c>
      <c r="O37" s="17">
        <f t="shared" si="7"/>
        <v>33737</v>
      </c>
      <c r="P37" s="17">
        <f t="shared" si="7"/>
        <v>31212</v>
      </c>
      <c r="Q37" s="21">
        <f t="shared" si="7"/>
        <v>25937</v>
      </c>
      <c r="R37" s="17">
        <f t="shared" si="7"/>
        <v>-2385</v>
      </c>
      <c r="S37" s="17">
        <f t="shared" si="7"/>
        <v>-2444</v>
      </c>
      <c r="T37" s="17">
        <f t="shared" si="7"/>
        <v>-2061</v>
      </c>
      <c r="U37" s="17">
        <f t="shared" si="7"/>
        <v>-2957</v>
      </c>
    </row>
    <row r="38" spans="2:21" x14ac:dyDescent="0.3">
      <c r="E38" s="19"/>
      <c r="N38" s="17"/>
      <c r="O38" s="17"/>
      <c r="P38" s="17"/>
      <c r="Q38" s="17"/>
      <c r="R38" s="17"/>
      <c r="S38" s="17"/>
      <c r="T38" s="17"/>
      <c r="U38" s="17"/>
    </row>
    <row r="39" spans="2:21" x14ac:dyDescent="0.3">
      <c r="C39" s="30">
        <v>0</v>
      </c>
      <c r="D39" s="30">
        <v>0</v>
      </c>
      <c r="E39" s="26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/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</row>
  </sheetData>
  <mergeCells count="5">
    <mergeCell ref="C2:D2"/>
    <mergeCell ref="F2:H2"/>
    <mergeCell ref="J2:L2"/>
    <mergeCell ref="N2:P2"/>
    <mergeCell ref="R2:U2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963ED-6DEC-461F-B7C6-E4BE877BC74E}">
  <sheetPr codeName="Planilha3">
    <tabColor rgb="FFFFC000"/>
  </sheetPr>
  <dimension ref="B2:V39"/>
  <sheetViews>
    <sheetView showGridLines="0" zoomScale="70" zoomScaleNormal="70" workbookViewId="0">
      <selection activeCell="J21" sqref="J21"/>
    </sheetView>
  </sheetViews>
  <sheetFormatPr defaultColWidth="8.453125" defaultRowHeight="13.5" x14ac:dyDescent="0.3"/>
  <cols>
    <col min="1" max="1" width="3.453125" style="19" customWidth="1"/>
    <col min="2" max="2" width="55" style="19" bestFit="1" customWidth="1"/>
    <col min="3" max="3" width="8" style="19" bestFit="1" customWidth="1"/>
    <col min="4" max="6" width="13.453125" style="19" bestFit="1" customWidth="1"/>
    <col min="7" max="7" width="14.453125" style="19" bestFit="1" customWidth="1"/>
    <col min="8" max="10" width="13.453125" style="19" bestFit="1" customWidth="1"/>
    <col min="11" max="11" width="14.453125" style="19" bestFit="1" customWidth="1"/>
    <col min="12" max="22" width="13.453125" style="19" bestFit="1" customWidth="1"/>
    <col min="23" max="16384" width="8.453125" style="19"/>
  </cols>
  <sheetData>
    <row r="2" spans="2:22" x14ac:dyDescent="0.3">
      <c r="C2" s="121">
        <v>2023</v>
      </c>
      <c r="D2" s="121"/>
      <c r="E2" s="121"/>
      <c r="F2" s="121"/>
      <c r="G2" s="121">
        <v>2022</v>
      </c>
      <c r="H2" s="121"/>
      <c r="I2" s="121"/>
      <c r="J2" s="121"/>
      <c r="K2" s="121">
        <v>2021</v>
      </c>
      <c r="L2" s="121"/>
      <c r="M2" s="121"/>
      <c r="N2" s="121"/>
      <c r="O2" s="121">
        <v>2020</v>
      </c>
      <c r="P2" s="121"/>
      <c r="Q2" s="121"/>
      <c r="R2" s="121"/>
      <c r="S2" s="121">
        <v>2019</v>
      </c>
      <c r="T2" s="121"/>
      <c r="U2" s="121"/>
      <c r="V2" s="121"/>
    </row>
    <row r="3" spans="2:22" x14ac:dyDescent="0.3">
      <c r="C3" s="5" t="s">
        <v>472</v>
      </c>
      <c r="D3" s="5" t="s">
        <v>473</v>
      </c>
      <c r="E3" s="5" t="s">
        <v>474</v>
      </c>
      <c r="F3" s="5" t="s">
        <v>475</v>
      </c>
      <c r="G3" s="5" t="s">
        <v>476</v>
      </c>
      <c r="H3" s="5" t="s">
        <v>477</v>
      </c>
      <c r="I3" s="5" t="s">
        <v>478</v>
      </c>
      <c r="J3" s="5" t="s">
        <v>479</v>
      </c>
      <c r="K3" s="5" t="s">
        <v>480</v>
      </c>
      <c r="L3" s="5" t="s">
        <v>481</v>
      </c>
      <c r="M3" s="5" t="s">
        <v>482</v>
      </c>
      <c r="N3" s="5" t="s">
        <v>483</v>
      </c>
      <c r="O3" s="5" t="s">
        <v>484</v>
      </c>
      <c r="P3" s="5" t="s">
        <v>485</v>
      </c>
      <c r="Q3" s="5" t="s">
        <v>486</v>
      </c>
      <c r="R3" s="5" t="s">
        <v>487</v>
      </c>
      <c r="S3" s="5" t="s">
        <v>488</v>
      </c>
      <c r="T3" s="5" t="s">
        <v>489</v>
      </c>
      <c r="U3" s="5" t="s">
        <v>490</v>
      </c>
      <c r="V3" s="5" t="s">
        <v>491</v>
      </c>
    </row>
    <row r="4" spans="2:22" s="22" customFormat="1" x14ac:dyDescent="0.3">
      <c r="B4" s="22" t="s">
        <v>492</v>
      </c>
      <c r="C4" s="21">
        <f>SUM(C5:C14)</f>
        <v>0</v>
      </c>
      <c r="D4" s="21">
        <f t="shared" ref="D4:V4" si="0">SUM(D5:D14)</f>
        <v>8182998</v>
      </c>
      <c r="E4" s="21">
        <f t="shared" si="0"/>
        <v>5607568</v>
      </c>
      <c r="F4" s="21">
        <f t="shared" si="0"/>
        <v>2802725</v>
      </c>
      <c r="G4" s="21">
        <f t="shared" si="0"/>
        <v>10191886</v>
      </c>
      <c r="H4" s="21">
        <f t="shared" si="0"/>
        <v>7604765</v>
      </c>
      <c r="I4" s="21">
        <f t="shared" si="0"/>
        <v>5207668</v>
      </c>
      <c r="J4" s="21">
        <f t="shared" si="0"/>
        <v>2510754</v>
      </c>
      <c r="K4" s="21">
        <f t="shared" si="0"/>
        <v>10618341</v>
      </c>
      <c r="L4" s="21">
        <f t="shared" si="0"/>
        <v>7692630</v>
      </c>
      <c r="M4" s="21">
        <f t="shared" si="0"/>
        <v>5005291</v>
      </c>
      <c r="N4" s="21">
        <f t="shared" si="0"/>
        <v>2421174</v>
      </c>
      <c r="O4" s="21">
        <f t="shared" si="0"/>
        <v>7372104</v>
      </c>
      <c r="P4" s="21">
        <f t="shared" si="0"/>
        <v>5877674</v>
      </c>
      <c r="Q4" s="21">
        <f t="shared" si="0"/>
        <v>3498145</v>
      </c>
      <c r="R4" s="21">
        <f t="shared" si="0"/>
        <v>1398980</v>
      </c>
      <c r="S4" s="21">
        <f t="shared" si="0"/>
        <v>5606797</v>
      </c>
      <c r="T4" s="21">
        <f t="shared" si="0"/>
        <v>3972397</v>
      </c>
      <c r="U4" s="21">
        <f t="shared" si="0"/>
        <v>2276125</v>
      </c>
      <c r="V4" s="21">
        <f t="shared" si="0"/>
        <v>1130913</v>
      </c>
    </row>
    <row r="5" spans="2:22" x14ac:dyDescent="0.3">
      <c r="B5" s="19" t="s">
        <v>493</v>
      </c>
      <c r="C5" s="23"/>
      <c r="D5" s="23">
        <v>5291010</v>
      </c>
      <c r="E5" s="23">
        <v>3475164</v>
      </c>
      <c r="F5" s="23">
        <v>1770105</v>
      </c>
      <c r="G5" s="23">
        <v>7162714</v>
      </c>
      <c r="H5" s="23">
        <v>5290908</v>
      </c>
      <c r="I5" s="23">
        <v>3453886</v>
      </c>
      <c r="J5" s="23">
        <v>1667460</v>
      </c>
      <c r="K5" s="23">
        <v>7154919</v>
      </c>
      <c r="L5" s="23">
        <v>5179767</v>
      </c>
      <c r="M5" s="23">
        <v>3233953</v>
      </c>
      <c r="N5" s="23">
        <v>1629672</v>
      </c>
      <c r="O5" s="23">
        <v>5520242</v>
      </c>
      <c r="P5" s="23">
        <v>3664473</v>
      </c>
      <c r="Q5" s="23">
        <v>2003107</v>
      </c>
      <c r="R5" s="23">
        <v>779549</v>
      </c>
      <c r="S5" s="23">
        <v>3173066</v>
      </c>
      <c r="T5" s="23">
        <v>2125897</v>
      </c>
      <c r="U5" s="23">
        <v>918884</v>
      </c>
      <c r="V5" s="23">
        <v>468150</v>
      </c>
    </row>
    <row r="6" spans="2:22" x14ac:dyDescent="0.3">
      <c r="B6" s="19" t="s">
        <v>494</v>
      </c>
      <c r="C6" s="23"/>
      <c r="D6" s="23">
        <v>1147539</v>
      </c>
      <c r="E6" s="23">
        <v>782408</v>
      </c>
      <c r="F6" s="23">
        <v>402674</v>
      </c>
      <c r="G6" s="23">
        <v>1657845</v>
      </c>
      <c r="H6" s="23">
        <v>1264844</v>
      </c>
      <c r="I6" s="23">
        <v>844550</v>
      </c>
      <c r="J6" s="23">
        <v>414616</v>
      </c>
      <c r="K6" s="23">
        <v>1426405</v>
      </c>
      <c r="L6" s="23">
        <v>995072</v>
      </c>
      <c r="M6" s="23">
        <v>602458</v>
      </c>
      <c r="N6" s="23">
        <v>265163</v>
      </c>
      <c r="O6" s="23">
        <v>888888</v>
      </c>
      <c r="P6" s="23">
        <v>649134</v>
      </c>
      <c r="Q6" s="23">
        <v>429960</v>
      </c>
      <c r="R6" s="23">
        <v>223428</v>
      </c>
      <c r="S6" s="23">
        <v>911826</v>
      </c>
      <c r="T6" s="23">
        <v>685089</v>
      </c>
      <c r="U6" s="23">
        <v>448842</v>
      </c>
      <c r="V6" s="23">
        <v>217605</v>
      </c>
    </row>
    <row r="7" spans="2:22" x14ac:dyDescent="0.3">
      <c r="B7" s="19" t="s">
        <v>495</v>
      </c>
      <c r="C7" s="23"/>
      <c r="D7" s="23">
        <v>852487</v>
      </c>
      <c r="E7" s="23">
        <v>671872</v>
      </c>
      <c r="F7" s="23">
        <v>308418</v>
      </c>
      <c r="G7" s="23">
        <v>520623</v>
      </c>
      <c r="H7" s="23">
        <v>452331</v>
      </c>
      <c r="I7" s="23">
        <v>398629</v>
      </c>
      <c r="J7" s="23">
        <v>228313</v>
      </c>
      <c r="K7" s="23">
        <v>916921</v>
      </c>
      <c r="L7" s="23">
        <v>671114</v>
      </c>
      <c r="M7" s="23">
        <v>569750</v>
      </c>
      <c r="N7" s="23">
        <v>178601</v>
      </c>
      <c r="O7" s="23">
        <v>237804</v>
      </c>
      <c r="P7" s="23">
        <v>221267</v>
      </c>
      <c r="Q7" s="23">
        <v>188184</v>
      </c>
      <c r="R7" s="23">
        <v>155867</v>
      </c>
      <c r="S7" s="23">
        <v>471034</v>
      </c>
      <c r="T7" s="23">
        <v>371114</v>
      </c>
      <c r="U7" s="23">
        <v>365952</v>
      </c>
      <c r="V7" s="23">
        <v>172043</v>
      </c>
    </row>
    <row r="8" spans="2:22" x14ac:dyDescent="0.3">
      <c r="B8" s="19" t="s">
        <v>496</v>
      </c>
      <c r="C8" s="23"/>
      <c r="D8" s="23">
        <v>1426753</v>
      </c>
      <c r="E8" s="23">
        <v>994155</v>
      </c>
      <c r="F8" s="23">
        <v>363449</v>
      </c>
      <c r="G8" s="23">
        <v>1306815</v>
      </c>
      <c r="H8" s="23">
        <v>950536</v>
      </c>
      <c r="I8" s="23">
        <v>598408</v>
      </c>
      <c r="J8" s="23">
        <v>299264</v>
      </c>
      <c r="K8" s="23">
        <v>1182663</v>
      </c>
      <c r="L8" s="23">
        <v>890376</v>
      </c>
      <c r="M8" s="23">
        <v>590802</v>
      </c>
      <c r="N8" s="23">
        <v>314295</v>
      </c>
      <c r="O8" s="23">
        <v>1036257</v>
      </c>
      <c r="P8" s="23">
        <v>630172</v>
      </c>
      <c r="Q8" s="23">
        <v>342377</v>
      </c>
      <c r="R8" s="23">
        <v>195084</v>
      </c>
      <c r="S8" s="23">
        <v>718569</v>
      </c>
      <c r="T8" s="23">
        <v>548377</v>
      </c>
      <c r="U8" s="23">
        <v>349422</v>
      </c>
      <c r="V8" s="23">
        <v>170743</v>
      </c>
    </row>
    <row r="9" spans="2:22" x14ac:dyDescent="0.3">
      <c r="B9" s="19" t="s">
        <v>497</v>
      </c>
      <c r="C9" s="23"/>
      <c r="D9" s="23">
        <v>292268</v>
      </c>
      <c r="E9" s="23">
        <v>132268</v>
      </c>
      <c r="F9" s="23">
        <v>39156</v>
      </c>
      <c r="G9" s="23">
        <v>143735</v>
      </c>
      <c r="H9" s="23">
        <v>119042</v>
      </c>
      <c r="I9" s="23">
        <v>25783</v>
      </c>
      <c r="J9" s="23">
        <v>10651</v>
      </c>
      <c r="K9" s="23">
        <v>116786</v>
      </c>
      <c r="L9" s="23">
        <v>66096</v>
      </c>
      <c r="M9" s="23">
        <v>61292</v>
      </c>
      <c r="N9" s="23">
        <v>19389</v>
      </c>
      <c r="O9" s="23">
        <v>71871</v>
      </c>
      <c r="P9" s="23">
        <v>450902</v>
      </c>
      <c r="Q9" s="23">
        <v>0</v>
      </c>
      <c r="R9" s="23">
        <v>0</v>
      </c>
      <c r="S9" s="23">
        <v>41156</v>
      </c>
      <c r="T9" s="23">
        <v>30085</v>
      </c>
      <c r="U9" s="23">
        <v>17870</v>
      </c>
      <c r="V9" s="23">
        <v>6024</v>
      </c>
    </row>
    <row r="10" spans="2:22" x14ac:dyDescent="0.3">
      <c r="B10" s="19" t="s">
        <v>498</v>
      </c>
      <c r="C10" s="23"/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2:22" x14ac:dyDescent="0.3">
      <c r="B11" s="19" t="s">
        <v>499</v>
      </c>
      <c r="C11" s="23"/>
      <c r="D11" s="23">
        <v>1000194</v>
      </c>
      <c r="E11" s="23">
        <v>770576</v>
      </c>
      <c r="F11" s="23">
        <v>408730</v>
      </c>
      <c r="G11" s="23">
        <v>1399382</v>
      </c>
      <c r="H11" s="23">
        <v>1119965</v>
      </c>
      <c r="I11" s="23">
        <v>999100</v>
      </c>
      <c r="J11" s="23">
        <v>448295</v>
      </c>
      <c r="K11" s="23">
        <v>1836476</v>
      </c>
      <c r="L11" s="23">
        <v>1286836</v>
      </c>
      <c r="M11" s="23">
        <v>848374</v>
      </c>
      <c r="N11" s="23">
        <v>452767</v>
      </c>
      <c r="O11" s="23">
        <v>1214337</v>
      </c>
      <c r="P11" s="23">
        <v>191560</v>
      </c>
      <c r="Q11" s="23">
        <v>126926</v>
      </c>
      <c r="R11" s="23">
        <v>62376</v>
      </c>
      <c r="S11" s="23">
        <v>249963</v>
      </c>
      <c r="T11" s="23">
        <v>187363</v>
      </c>
      <c r="U11" s="23">
        <v>124714</v>
      </c>
      <c r="V11" s="23">
        <v>62384</v>
      </c>
    </row>
    <row r="12" spans="2:22" x14ac:dyDescent="0.3">
      <c r="B12" s="19" t="s">
        <v>500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>
        <v>1209901</v>
      </c>
      <c r="Q12" s="23">
        <v>1068103</v>
      </c>
      <c r="R12" s="23">
        <v>199061</v>
      </c>
      <c r="S12" s="23">
        <v>830424</v>
      </c>
      <c r="T12" s="23">
        <v>600232</v>
      </c>
      <c r="U12" s="23">
        <v>389502</v>
      </c>
      <c r="V12" s="23">
        <v>194784</v>
      </c>
    </row>
    <row r="13" spans="2:22" x14ac:dyDescent="0.3">
      <c r="B13" s="19" t="s">
        <v>501</v>
      </c>
      <c r="C13" s="23"/>
      <c r="D13" s="23">
        <v>135710</v>
      </c>
      <c r="E13" s="23">
        <v>109879</v>
      </c>
      <c r="F13" s="23">
        <v>171888</v>
      </c>
      <c r="G13" s="23">
        <v>650496</v>
      </c>
      <c r="H13" s="23">
        <v>478397</v>
      </c>
      <c r="I13" s="23">
        <v>325264</v>
      </c>
      <c r="J13" s="23">
        <v>145014</v>
      </c>
      <c r="K13" s="23">
        <v>547467</v>
      </c>
      <c r="L13" s="23">
        <v>387799</v>
      </c>
      <c r="M13" s="23">
        <v>249982</v>
      </c>
      <c r="N13" s="23">
        <v>124218</v>
      </c>
      <c r="O13" s="23">
        <v>429704</v>
      </c>
      <c r="P13" s="23">
        <v>315705</v>
      </c>
      <c r="Q13" s="23">
        <v>207722</v>
      </c>
      <c r="R13" s="23">
        <v>100316</v>
      </c>
      <c r="S13" s="23">
        <v>433074</v>
      </c>
      <c r="T13" s="23">
        <v>313845</v>
      </c>
      <c r="U13" s="23">
        <v>204792</v>
      </c>
      <c r="V13" s="23">
        <v>100531</v>
      </c>
    </row>
    <row r="14" spans="2:22" x14ac:dyDescent="0.3">
      <c r="B14" s="19" t="s">
        <v>502</v>
      </c>
      <c r="C14" s="23"/>
      <c r="D14" s="23">
        <v>-1962963</v>
      </c>
      <c r="E14" s="23">
        <v>-1328754</v>
      </c>
      <c r="F14" s="23">
        <v>-661695</v>
      </c>
      <c r="G14" s="23">
        <v>-2649724</v>
      </c>
      <c r="H14" s="23">
        <v>-2071258</v>
      </c>
      <c r="I14" s="23">
        <v>-1437952</v>
      </c>
      <c r="J14" s="23">
        <v>-702859</v>
      </c>
      <c r="K14" s="23">
        <v>-2563296</v>
      </c>
      <c r="L14" s="23">
        <v>-1784430</v>
      </c>
      <c r="M14" s="23">
        <v>-1151320</v>
      </c>
      <c r="N14" s="23">
        <v>-562931</v>
      </c>
      <c r="O14" s="23">
        <v>-2026999</v>
      </c>
      <c r="P14" s="23">
        <v>-1455440</v>
      </c>
      <c r="Q14" s="23">
        <v>-868234</v>
      </c>
      <c r="R14" s="23">
        <v>-316701</v>
      </c>
      <c r="S14" s="23">
        <v>-1222315</v>
      </c>
      <c r="T14" s="23">
        <v>-889605</v>
      </c>
      <c r="U14" s="23">
        <v>-543853</v>
      </c>
      <c r="V14" s="23">
        <v>-261351</v>
      </c>
    </row>
    <row r="15" spans="2:22" x14ac:dyDescent="0.3">
      <c r="B15" s="22" t="s">
        <v>503</v>
      </c>
      <c r="C15" s="21">
        <f>SUM(C16:C25)</f>
        <v>0</v>
      </c>
      <c r="D15" s="21">
        <f t="shared" ref="D15:V15" si="1">SUM(D16:D25)</f>
        <v>-3823538</v>
      </c>
      <c r="E15" s="21">
        <f t="shared" si="1"/>
        <v>-2511400</v>
      </c>
      <c r="F15" s="21">
        <f t="shared" si="1"/>
        <v>-1169684</v>
      </c>
      <c r="G15" s="21">
        <f t="shared" si="1"/>
        <v>-6881905</v>
      </c>
      <c r="H15" s="21">
        <f t="shared" si="1"/>
        <v>-5151690</v>
      </c>
      <c r="I15" s="21">
        <f t="shared" si="1"/>
        <v>-3344677</v>
      </c>
      <c r="J15" s="21">
        <f t="shared" si="1"/>
        <v>-1943795</v>
      </c>
      <c r="K15" s="21">
        <f t="shared" si="1"/>
        <v>-394299</v>
      </c>
      <c r="L15" s="21">
        <f t="shared" si="1"/>
        <v>679295</v>
      </c>
      <c r="M15" s="21">
        <f t="shared" si="1"/>
        <v>-1792511</v>
      </c>
      <c r="N15" s="21">
        <f t="shared" si="1"/>
        <v>-1009343</v>
      </c>
      <c r="O15" s="21">
        <f t="shared" si="1"/>
        <v>-3665085</v>
      </c>
      <c r="P15" s="21">
        <f t="shared" si="1"/>
        <v>-2912135</v>
      </c>
      <c r="Q15" s="21">
        <f t="shared" si="1"/>
        <v>-1602726</v>
      </c>
      <c r="R15" s="21">
        <f t="shared" si="1"/>
        <v>-615457</v>
      </c>
      <c r="S15" s="21">
        <f t="shared" si="1"/>
        <v>-2505166</v>
      </c>
      <c r="T15" s="21">
        <f t="shared" si="1"/>
        <v>-2081727</v>
      </c>
      <c r="U15" s="21">
        <f t="shared" si="1"/>
        <v>-1311755</v>
      </c>
      <c r="V15" s="21">
        <f t="shared" si="1"/>
        <v>-671553</v>
      </c>
    </row>
    <row r="16" spans="2:22" x14ac:dyDescent="0.3">
      <c r="B16" s="19" t="s">
        <v>504</v>
      </c>
      <c r="C16" s="23"/>
      <c r="D16" s="23">
        <v>-951727</v>
      </c>
      <c r="E16" s="23">
        <v>-719272</v>
      </c>
      <c r="F16" s="23">
        <v>-270686</v>
      </c>
      <c r="G16" s="23">
        <v>-1743592</v>
      </c>
      <c r="H16" s="23">
        <v>-953683</v>
      </c>
      <c r="I16" s="23">
        <v>-621722</v>
      </c>
      <c r="J16" s="23">
        <v>-283866</v>
      </c>
      <c r="K16" s="23">
        <v>-1318135</v>
      </c>
      <c r="L16" s="23">
        <v>-950573</v>
      </c>
      <c r="M16" s="23">
        <v>-658696</v>
      </c>
      <c r="N16" s="23">
        <v>-352434</v>
      </c>
      <c r="O16" s="23">
        <v>-1131749</v>
      </c>
      <c r="P16" s="23">
        <v>-780156</v>
      </c>
      <c r="Q16" s="23">
        <v>-506888</v>
      </c>
      <c r="R16" s="23">
        <v>-271883</v>
      </c>
      <c r="S16" s="23">
        <v>-1512899</v>
      </c>
      <c r="T16" s="23">
        <v>-963961</v>
      </c>
      <c r="U16" s="23">
        <v>-677509</v>
      </c>
      <c r="V16" s="23">
        <v>-383506</v>
      </c>
    </row>
    <row r="17" spans="2:22" x14ac:dyDescent="0.3">
      <c r="B17" s="19" t="s">
        <v>505</v>
      </c>
      <c r="C17" s="23"/>
      <c r="D17" s="23">
        <v>-59315</v>
      </c>
      <c r="E17" s="23">
        <v>-42443</v>
      </c>
      <c r="F17" s="23">
        <v>-13635</v>
      </c>
      <c r="G17" s="23">
        <v>-80841</v>
      </c>
      <c r="H17" s="23">
        <v>-52096</v>
      </c>
      <c r="I17" s="23">
        <v>-29354</v>
      </c>
      <c r="J17" s="23">
        <v>-12559</v>
      </c>
      <c r="K17" s="23">
        <v>-82320</v>
      </c>
      <c r="L17" s="23">
        <v>-39909</v>
      </c>
      <c r="M17" s="23">
        <v>-27540</v>
      </c>
      <c r="N17" s="23">
        <v>-14025</v>
      </c>
      <c r="O17" s="23">
        <v>-56510</v>
      </c>
      <c r="P17" s="23">
        <v>-36583</v>
      </c>
      <c r="Q17" s="23">
        <v>-13595</v>
      </c>
      <c r="R17" s="23">
        <v>-4005</v>
      </c>
      <c r="S17" s="23">
        <v>-45839</v>
      </c>
      <c r="T17" s="23">
        <v>-33831</v>
      </c>
      <c r="U17" s="23">
        <v>-22659</v>
      </c>
      <c r="V17" s="23">
        <v>-6164</v>
      </c>
    </row>
    <row r="18" spans="2:22" x14ac:dyDescent="0.3">
      <c r="B18" s="19" t="s">
        <v>506</v>
      </c>
      <c r="C18" s="23"/>
      <c r="D18" s="23">
        <v>-352310</v>
      </c>
      <c r="E18" s="23">
        <v>-219571</v>
      </c>
      <c r="F18" s="23">
        <v>-106800</v>
      </c>
      <c r="G18" s="23">
        <v>-442523</v>
      </c>
      <c r="H18" s="23">
        <v>-240334</v>
      </c>
      <c r="I18" s="23">
        <v>-136695</v>
      </c>
      <c r="J18" s="23">
        <v>-78969</v>
      </c>
      <c r="K18" s="23">
        <v>-297975</v>
      </c>
      <c r="L18" s="23">
        <v>-235674</v>
      </c>
      <c r="M18" s="23">
        <v>-154968</v>
      </c>
      <c r="N18" s="23">
        <v>-72990</v>
      </c>
      <c r="O18" s="23">
        <v>-345999</v>
      </c>
      <c r="P18" s="23">
        <v>-228844</v>
      </c>
      <c r="Q18" s="23">
        <v>-132839</v>
      </c>
      <c r="R18" s="23">
        <v>-62142</v>
      </c>
      <c r="S18" s="23">
        <v>-267233</v>
      </c>
      <c r="T18" s="23">
        <v>-187803</v>
      </c>
      <c r="U18" s="23">
        <v>-115650</v>
      </c>
      <c r="V18" s="23">
        <v>-50458</v>
      </c>
    </row>
    <row r="19" spans="2:22" x14ac:dyDescent="0.3">
      <c r="B19" s="19" t="s">
        <v>507</v>
      </c>
      <c r="C19" s="23"/>
      <c r="D19" s="23">
        <v>-150395</v>
      </c>
      <c r="E19" s="23">
        <v>-95559</v>
      </c>
      <c r="F19" s="23">
        <v>-43919</v>
      </c>
      <c r="G19" s="23">
        <v>-244263</v>
      </c>
      <c r="H19" s="23">
        <v>-177736</v>
      </c>
      <c r="I19" s="23">
        <v>-99052</v>
      </c>
      <c r="J19" s="23">
        <v>-48375</v>
      </c>
      <c r="K19" s="23">
        <v>2714958</v>
      </c>
      <c r="L19" s="23">
        <v>2687729</v>
      </c>
      <c r="M19" s="23">
        <v>-73680</v>
      </c>
      <c r="N19" s="23">
        <v>-34227</v>
      </c>
      <c r="O19" s="23">
        <v>-485711</v>
      </c>
      <c r="P19" s="23">
        <v>-224281</v>
      </c>
      <c r="Q19" s="23">
        <v>-32508</v>
      </c>
      <c r="R19" s="23">
        <v>-2816</v>
      </c>
      <c r="S19" s="23">
        <v>-333124</v>
      </c>
      <c r="T19" s="23">
        <v>-213060</v>
      </c>
      <c r="U19" s="23">
        <v>-54195</v>
      </c>
      <c r="V19" s="23">
        <v>-50561</v>
      </c>
    </row>
    <row r="20" spans="2:22" x14ac:dyDescent="0.3">
      <c r="B20" s="19" t="s">
        <v>508</v>
      </c>
      <c r="C20" s="23"/>
      <c r="D20" s="23">
        <v>-695866</v>
      </c>
      <c r="E20" s="23">
        <v>-447591</v>
      </c>
      <c r="F20" s="23">
        <v>-222022</v>
      </c>
      <c r="G20" s="23">
        <v>-832877</v>
      </c>
      <c r="H20" s="23">
        <v>-666345</v>
      </c>
      <c r="I20" s="23">
        <v>-423586</v>
      </c>
      <c r="J20" s="23">
        <v>-194607</v>
      </c>
      <c r="K20" s="23">
        <v>-793737</v>
      </c>
      <c r="L20" s="23">
        <v>-583084</v>
      </c>
      <c r="M20" s="23">
        <v>-375620</v>
      </c>
      <c r="N20" s="23">
        <v>-187200</v>
      </c>
      <c r="O20" s="23">
        <v>-705283</v>
      </c>
      <c r="P20" s="23">
        <v>-528810</v>
      </c>
      <c r="Q20" s="23">
        <v>-343156</v>
      </c>
      <c r="R20" s="23">
        <v>-160041</v>
      </c>
      <c r="S20" s="23">
        <v>-610369</v>
      </c>
      <c r="T20" s="23">
        <v>-452479</v>
      </c>
      <c r="U20" s="23">
        <v>-293921</v>
      </c>
      <c r="V20" s="23">
        <v>-145360</v>
      </c>
    </row>
    <row r="21" spans="2:22" x14ac:dyDescent="0.3">
      <c r="B21" s="19" t="s">
        <v>509</v>
      </c>
      <c r="C21" s="23"/>
      <c r="D21" s="23">
        <v>-1035373</v>
      </c>
      <c r="E21" s="23">
        <v>-675348</v>
      </c>
      <c r="F21" s="23">
        <v>-311051</v>
      </c>
      <c r="G21" s="23">
        <v>-1279913</v>
      </c>
      <c r="H21" s="23">
        <v>-948727</v>
      </c>
      <c r="I21" s="23">
        <v>-638504</v>
      </c>
      <c r="J21" s="23">
        <v>-315223</v>
      </c>
      <c r="K21" s="23">
        <v>-766188</v>
      </c>
      <c r="L21" s="23">
        <v>-903268</v>
      </c>
      <c r="M21" s="23">
        <v>-592530</v>
      </c>
      <c r="N21" s="23">
        <v>-273511</v>
      </c>
      <c r="O21" s="23">
        <v>-949948</v>
      </c>
      <c r="P21" s="23">
        <v>-689685</v>
      </c>
      <c r="Q21" s="23">
        <v>-318144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2:22" x14ac:dyDescent="0.3">
      <c r="B22" s="19" t="s">
        <v>510</v>
      </c>
      <c r="C22" s="23"/>
      <c r="D22" s="23">
        <v>-313086</v>
      </c>
      <c r="E22" s="23">
        <v>-131726</v>
      </c>
      <c r="F22" s="23">
        <v>-38991</v>
      </c>
      <c r="G22" s="23">
        <v>-116659</v>
      </c>
      <c r="H22" s="23">
        <v>-51590</v>
      </c>
      <c r="I22" s="23">
        <v>-25679</v>
      </c>
      <c r="J22" s="23">
        <v>-10609</v>
      </c>
      <c r="K22" s="23">
        <v>-166390</v>
      </c>
      <c r="L22" s="23">
        <v>-101662</v>
      </c>
      <c r="M22" s="23">
        <v>-61016</v>
      </c>
      <c r="N22" s="23">
        <v>-19306</v>
      </c>
      <c r="O22" s="23">
        <v>-82772</v>
      </c>
      <c r="P22" s="23">
        <v>-38759</v>
      </c>
      <c r="Q22" s="23">
        <v>-4982</v>
      </c>
      <c r="R22" s="23">
        <v>-1653</v>
      </c>
      <c r="S22" s="23">
        <v>-77494</v>
      </c>
      <c r="T22" s="23">
        <v>-49842</v>
      </c>
      <c r="U22" s="23">
        <v>-24119</v>
      </c>
      <c r="V22" s="23">
        <v>-6885</v>
      </c>
    </row>
    <row r="23" spans="2:22" x14ac:dyDescent="0.3">
      <c r="B23" s="24" t="s">
        <v>511</v>
      </c>
      <c r="C23" s="25"/>
      <c r="D23" s="25">
        <v>-97262</v>
      </c>
      <c r="E23" s="25">
        <v>-36678</v>
      </c>
      <c r="F23" s="25">
        <v>-69661</v>
      </c>
      <c r="G23" s="25">
        <v>-1870576</v>
      </c>
      <c r="H23" s="25">
        <v>-1895114</v>
      </c>
      <c r="I23" s="25">
        <v>-1274707</v>
      </c>
      <c r="J23" s="25">
        <v>-957000</v>
      </c>
      <c r="K23" s="25">
        <v>365889</v>
      </c>
      <c r="L23" s="25">
        <v>699979</v>
      </c>
      <c r="M23" s="25">
        <v>299608</v>
      </c>
      <c r="N23" s="25">
        <v>33322</v>
      </c>
      <c r="O23" s="25">
        <v>-613921.19999999995</v>
      </c>
      <c r="P23" s="25">
        <v>-309788</v>
      </c>
      <c r="Q23" s="25">
        <v>-210103</v>
      </c>
      <c r="R23" s="25">
        <v>-60744</v>
      </c>
      <c r="S23" s="25">
        <v>431193</v>
      </c>
      <c r="T23" s="25">
        <v>-108361</v>
      </c>
      <c r="U23" s="25">
        <v>-67456</v>
      </c>
      <c r="V23" s="25">
        <v>9870</v>
      </c>
    </row>
    <row r="24" spans="2:22" x14ac:dyDescent="0.3">
      <c r="B24" s="19" t="s">
        <v>512</v>
      </c>
      <c r="C24" s="23"/>
      <c r="D24" s="23">
        <v>-350</v>
      </c>
      <c r="E24" s="23">
        <v>0</v>
      </c>
      <c r="F24" s="23">
        <v>0</v>
      </c>
      <c r="G24" s="23">
        <v>21890</v>
      </c>
      <c r="H24" s="23">
        <v>21890</v>
      </c>
      <c r="I24" s="23">
        <v>0</v>
      </c>
      <c r="J24" s="23">
        <v>0</v>
      </c>
      <c r="K24" s="23">
        <v>312819</v>
      </c>
      <c r="L24" s="23">
        <v>312819</v>
      </c>
      <c r="M24" s="23">
        <v>0</v>
      </c>
      <c r="N24" s="23">
        <v>0</v>
      </c>
      <c r="O24" s="23">
        <v>971325</v>
      </c>
      <c r="P24" s="23"/>
      <c r="Q24" s="23"/>
      <c r="R24" s="23"/>
      <c r="S24" s="23"/>
      <c r="T24" s="23"/>
      <c r="U24" s="23"/>
      <c r="V24" s="23"/>
    </row>
    <row r="25" spans="2:22" x14ac:dyDescent="0.3">
      <c r="B25" s="19" t="s">
        <v>513</v>
      </c>
      <c r="C25" s="23"/>
      <c r="D25" s="23">
        <v>-167854</v>
      </c>
      <c r="E25" s="23">
        <v>-143212</v>
      </c>
      <c r="F25" s="23">
        <v>-92919</v>
      </c>
      <c r="G25" s="23">
        <v>-292551</v>
      </c>
      <c r="H25" s="23">
        <v>-187955</v>
      </c>
      <c r="I25" s="23">
        <v>-95378</v>
      </c>
      <c r="J25" s="23">
        <v>-42587</v>
      </c>
      <c r="K25" s="23">
        <v>-363220</v>
      </c>
      <c r="L25" s="23">
        <v>-207062</v>
      </c>
      <c r="M25" s="23">
        <v>-148069</v>
      </c>
      <c r="N25" s="23">
        <v>-88972</v>
      </c>
      <c r="O25" s="23">
        <v>-264516.8</v>
      </c>
      <c r="P25" s="23">
        <v>-75229</v>
      </c>
      <c r="Q25" s="23">
        <v>-40511</v>
      </c>
      <c r="R25" s="23">
        <v>-52173</v>
      </c>
      <c r="S25" s="23">
        <v>-89401</v>
      </c>
      <c r="T25" s="23">
        <v>-72390</v>
      </c>
      <c r="U25" s="23">
        <v>-56246</v>
      </c>
      <c r="V25" s="23">
        <v>-38489</v>
      </c>
    </row>
    <row r="26" spans="2:22" x14ac:dyDescent="0.3">
      <c r="B26" s="22" t="s">
        <v>514</v>
      </c>
      <c r="C26" s="21">
        <f t="shared" ref="C26:V26" si="2">C4+C15</f>
        <v>0</v>
      </c>
      <c r="D26" s="21">
        <f t="shared" si="2"/>
        <v>4359460</v>
      </c>
      <c r="E26" s="21">
        <f t="shared" si="2"/>
        <v>3096168</v>
      </c>
      <c r="F26" s="21">
        <f t="shared" si="2"/>
        <v>1633041</v>
      </c>
      <c r="G26" s="21">
        <f t="shared" si="2"/>
        <v>3309981</v>
      </c>
      <c r="H26" s="21">
        <f t="shared" si="2"/>
        <v>2453075</v>
      </c>
      <c r="I26" s="21">
        <f t="shared" si="2"/>
        <v>1862991</v>
      </c>
      <c r="J26" s="21">
        <f t="shared" si="2"/>
        <v>566959</v>
      </c>
      <c r="K26" s="21">
        <f t="shared" si="2"/>
        <v>10224042</v>
      </c>
      <c r="L26" s="21">
        <f t="shared" si="2"/>
        <v>8371925</v>
      </c>
      <c r="M26" s="21">
        <f t="shared" si="2"/>
        <v>3212780</v>
      </c>
      <c r="N26" s="21">
        <f t="shared" si="2"/>
        <v>1411831</v>
      </c>
      <c r="O26" s="21">
        <f t="shared" si="2"/>
        <v>3707019</v>
      </c>
      <c r="P26" s="21">
        <f t="shared" si="2"/>
        <v>2965539</v>
      </c>
      <c r="Q26" s="21">
        <f t="shared" si="2"/>
        <v>1895419</v>
      </c>
      <c r="R26" s="21">
        <f t="shared" si="2"/>
        <v>783523</v>
      </c>
      <c r="S26" s="21">
        <f t="shared" si="2"/>
        <v>3101631</v>
      </c>
      <c r="T26" s="21">
        <f t="shared" si="2"/>
        <v>1890670</v>
      </c>
      <c r="U26" s="21">
        <f t="shared" si="2"/>
        <v>964370</v>
      </c>
      <c r="V26" s="21">
        <f t="shared" si="2"/>
        <v>459360</v>
      </c>
    </row>
    <row r="27" spans="2:22" x14ac:dyDescent="0.3">
      <c r="B27" s="19" t="s">
        <v>515</v>
      </c>
      <c r="C27" s="23"/>
      <c r="D27" s="23">
        <v>-1106073</v>
      </c>
      <c r="E27" s="23">
        <v>-739191</v>
      </c>
      <c r="F27" s="23">
        <v>-369245</v>
      </c>
      <c r="G27" s="23">
        <v>-1346666</v>
      </c>
      <c r="H27" s="23">
        <v>-976589</v>
      </c>
      <c r="I27" s="23">
        <v>-610242</v>
      </c>
      <c r="J27" s="23">
        <v>-307594</v>
      </c>
      <c r="K27" s="23">
        <v>-723059</v>
      </c>
      <c r="L27" s="23">
        <v>-403528</v>
      </c>
      <c r="M27" s="23">
        <v>-282755</v>
      </c>
      <c r="N27" s="23">
        <v>-140476</v>
      </c>
      <c r="O27" s="23">
        <v>-532299</v>
      </c>
      <c r="P27" s="23">
        <v>-396570</v>
      </c>
      <c r="Q27" s="23">
        <v>-252623</v>
      </c>
      <c r="R27" s="23">
        <v>-109140</v>
      </c>
      <c r="S27" s="23">
        <v>-444936</v>
      </c>
      <c r="T27" s="23">
        <v>-325662</v>
      </c>
      <c r="U27" s="23">
        <v>-219232</v>
      </c>
      <c r="V27" s="23">
        <v>-109581</v>
      </c>
    </row>
    <row r="28" spans="2:22" x14ac:dyDescent="0.3">
      <c r="B28" s="19" t="s">
        <v>516</v>
      </c>
      <c r="C28" s="23"/>
      <c r="D28" s="23">
        <v>-103359</v>
      </c>
      <c r="E28" s="23">
        <v>-35949</v>
      </c>
      <c r="F28" s="23">
        <v>-18893</v>
      </c>
      <c r="G28" s="23">
        <v>-56571</v>
      </c>
      <c r="H28" s="23">
        <v>-43103</v>
      </c>
      <c r="I28" s="23">
        <v>-14946</v>
      </c>
      <c r="J28" s="23">
        <v>-5719</v>
      </c>
      <c r="K28" s="23">
        <v>28335</v>
      </c>
      <c r="L28" s="23">
        <v>35272</v>
      </c>
      <c r="M28" s="23">
        <v>9618</v>
      </c>
      <c r="N28" s="23">
        <v>12767</v>
      </c>
      <c r="O28" s="23">
        <v>23999</v>
      </c>
      <c r="P28" s="23">
        <v>18520</v>
      </c>
      <c r="Q28" s="23">
        <v>13480</v>
      </c>
      <c r="R28" s="23">
        <v>22503</v>
      </c>
      <c r="S28" s="23">
        <v>147496</v>
      </c>
      <c r="T28" s="23">
        <v>149793</v>
      </c>
      <c r="U28" s="23">
        <v>51912</v>
      </c>
      <c r="V28" s="23">
        <v>38630</v>
      </c>
    </row>
    <row r="29" spans="2:22" x14ac:dyDescent="0.3">
      <c r="B29" s="19" t="s">
        <v>517</v>
      </c>
      <c r="C29" s="23"/>
      <c r="D29" s="23">
        <v>535907</v>
      </c>
      <c r="E29" s="23">
        <v>974</v>
      </c>
      <c r="F29" s="23">
        <v>0</v>
      </c>
      <c r="G29" s="23">
        <v>1922154</v>
      </c>
      <c r="H29" s="23">
        <v>1644938</v>
      </c>
      <c r="I29" s="23">
        <v>1619295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30482</v>
      </c>
      <c r="T29" s="23">
        <v>20992</v>
      </c>
      <c r="U29" s="23">
        <v>0</v>
      </c>
      <c r="V29" s="23">
        <v>0</v>
      </c>
    </row>
    <row r="30" spans="2:22" x14ac:dyDescent="0.3">
      <c r="B30" s="22" t="s">
        <v>518</v>
      </c>
      <c r="C30" s="23"/>
      <c r="D30" s="23">
        <v>-2520197</v>
      </c>
      <c r="E30" s="23">
        <v>-1827092</v>
      </c>
      <c r="F30" s="23">
        <v>-935502</v>
      </c>
      <c r="G30" s="23">
        <v>-1842676</v>
      </c>
      <c r="H30" s="23">
        <v>-1415320</v>
      </c>
      <c r="I30" s="23">
        <v>-676077</v>
      </c>
      <c r="J30" s="23">
        <v>-200427</v>
      </c>
      <c r="K30" s="23">
        <v>343752</v>
      </c>
      <c r="L30" s="23">
        <v>320476</v>
      </c>
      <c r="M30" s="23">
        <v>188507</v>
      </c>
      <c r="N30" s="23">
        <v>63605</v>
      </c>
      <c r="O30" s="23">
        <v>-357256</v>
      </c>
      <c r="P30" s="23">
        <v>-747839</v>
      </c>
      <c r="Q30" s="23">
        <v>-725411</v>
      </c>
      <c r="R30" s="23">
        <v>-406400</v>
      </c>
      <c r="S30" s="23">
        <v>-652205</v>
      </c>
      <c r="T30" s="23">
        <v>-232612</v>
      </c>
      <c r="U30" s="23">
        <v>-13594</v>
      </c>
      <c r="V30" s="23">
        <v>-56513</v>
      </c>
    </row>
    <row r="31" spans="2:22" x14ac:dyDescent="0.3">
      <c r="B31" s="22" t="s">
        <v>519</v>
      </c>
      <c r="C31" s="21">
        <f>SUM(C26:C30)</f>
        <v>0</v>
      </c>
      <c r="D31" s="21">
        <f t="shared" ref="D31:V31" si="3">SUM(D26:D30)</f>
        <v>1165738</v>
      </c>
      <c r="E31" s="21">
        <f t="shared" si="3"/>
        <v>494910</v>
      </c>
      <c r="F31" s="21">
        <f t="shared" si="3"/>
        <v>309401</v>
      </c>
      <c r="G31" s="21">
        <f t="shared" si="3"/>
        <v>1986222</v>
      </c>
      <c r="H31" s="21">
        <f t="shared" si="3"/>
        <v>1663001</v>
      </c>
      <c r="I31" s="21">
        <f t="shared" si="3"/>
        <v>2181021</v>
      </c>
      <c r="J31" s="21">
        <f t="shared" si="3"/>
        <v>53219</v>
      </c>
      <c r="K31" s="21">
        <f t="shared" si="3"/>
        <v>9873070</v>
      </c>
      <c r="L31" s="21">
        <f t="shared" si="3"/>
        <v>8324145</v>
      </c>
      <c r="M31" s="21">
        <f t="shared" si="3"/>
        <v>3128150</v>
      </c>
      <c r="N31" s="21">
        <f t="shared" si="3"/>
        <v>1347727</v>
      </c>
      <c r="O31" s="21">
        <f t="shared" si="3"/>
        <v>2841463</v>
      </c>
      <c r="P31" s="21">
        <f t="shared" si="3"/>
        <v>1839650</v>
      </c>
      <c r="Q31" s="21">
        <f t="shared" si="3"/>
        <v>930865</v>
      </c>
      <c r="R31" s="21">
        <f t="shared" si="3"/>
        <v>290486</v>
      </c>
      <c r="S31" s="21">
        <f t="shared" si="3"/>
        <v>2182468</v>
      </c>
      <c r="T31" s="21">
        <f t="shared" si="3"/>
        <v>1503181</v>
      </c>
      <c r="U31" s="21">
        <f t="shared" si="3"/>
        <v>783456</v>
      </c>
      <c r="V31" s="21">
        <f t="shared" si="3"/>
        <v>331896</v>
      </c>
    </row>
    <row r="32" spans="2:22" x14ac:dyDescent="0.3">
      <c r="B32" s="19" t="s">
        <v>520</v>
      </c>
      <c r="C32" s="23"/>
      <c r="D32" s="23">
        <v>-459954</v>
      </c>
      <c r="E32" s="23">
        <v>-202898</v>
      </c>
      <c r="F32" s="23">
        <v>-113992</v>
      </c>
      <c r="G32" s="23">
        <v>-817234</v>
      </c>
      <c r="H32" s="23">
        <v>-984226</v>
      </c>
      <c r="I32" s="23">
        <v>-878536</v>
      </c>
      <c r="J32" s="23">
        <v>-236837</v>
      </c>
      <c r="K32" s="23">
        <v>-1021215</v>
      </c>
      <c r="L32" s="23">
        <v>-744562</v>
      </c>
      <c r="M32" s="23">
        <v>-504368</v>
      </c>
      <c r="N32" s="23">
        <v>-132687</v>
      </c>
      <c r="O32" s="23">
        <v>-611859</v>
      </c>
      <c r="P32" s="23">
        <v>-443537</v>
      </c>
      <c r="Q32" s="23">
        <v>-148426</v>
      </c>
      <c r="R32" s="23">
        <v>-136211</v>
      </c>
      <c r="S32" s="23">
        <v>-470533</v>
      </c>
      <c r="T32" s="23">
        <v>-342233</v>
      </c>
      <c r="U32" s="23">
        <v>-179757</v>
      </c>
      <c r="V32" s="23">
        <v>-72378</v>
      </c>
    </row>
    <row r="33" spans="2:22" x14ac:dyDescent="0.3">
      <c r="B33" s="19" t="s">
        <v>521</v>
      </c>
      <c r="C33" s="23"/>
      <c r="D33" s="23">
        <v>35892</v>
      </c>
      <c r="E33" s="23">
        <v>17787</v>
      </c>
      <c r="F33" s="23">
        <v>6191</v>
      </c>
      <c r="G33" s="23">
        <v>864488</v>
      </c>
      <c r="H33" s="23">
        <v>407313</v>
      </c>
      <c r="I33" s="23">
        <v>137257</v>
      </c>
      <c r="J33" s="23">
        <v>218159</v>
      </c>
      <c r="K33" s="23">
        <v>-2141624</v>
      </c>
      <c r="L33" s="23">
        <v>-1848359</v>
      </c>
      <c r="M33" s="23">
        <v>-603810</v>
      </c>
      <c r="N33" s="23">
        <v>-322065</v>
      </c>
      <c r="O33" s="23">
        <v>-420909</v>
      </c>
      <c r="P33" s="23">
        <v>-276008</v>
      </c>
      <c r="Q33" s="23">
        <v>-157344</v>
      </c>
      <c r="R33" s="23">
        <v>38876</v>
      </c>
      <c r="S33" s="23">
        <v>-123686</v>
      </c>
      <c r="T33" s="23">
        <v>-46629</v>
      </c>
      <c r="U33" s="23">
        <v>-24010</v>
      </c>
      <c r="V33" s="23">
        <v>36985</v>
      </c>
    </row>
    <row r="34" spans="2:22" x14ac:dyDescent="0.3">
      <c r="B34" s="19" t="s">
        <v>522</v>
      </c>
      <c r="C34" s="23"/>
      <c r="D34" s="23">
        <v>132826</v>
      </c>
      <c r="E34" s="23">
        <v>85901</v>
      </c>
      <c r="F34" s="23">
        <v>49735</v>
      </c>
      <c r="G34" s="23">
        <v>53171</v>
      </c>
      <c r="H34" s="23">
        <v>67633</v>
      </c>
      <c r="I34" s="23">
        <v>94268</v>
      </c>
      <c r="J34" s="23">
        <v>14769</v>
      </c>
      <c r="K34" s="23">
        <v>732586</v>
      </c>
      <c r="L34" s="23">
        <v>503184</v>
      </c>
      <c r="M34" s="23">
        <v>280398</v>
      </c>
      <c r="N34" s="23">
        <v>59116</v>
      </c>
      <c r="O34" s="23">
        <v>350251</v>
      </c>
      <c r="P34" s="23">
        <v>277502</v>
      </c>
      <c r="Q34" s="23">
        <v>123035</v>
      </c>
      <c r="R34" s="23">
        <v>72982</v>
      </c>
      <c r="S34" s="23">
        <v>344258</v>
      </c>
      <c r="T34" s="23">
        <v>235068</v>
      </c>
      <c r="U34" s="23">
        <v>118817</v>
      </c>
      <c r="V34" s="23">
        <v>53775</v>
      </c>
    </row>
    <row r="35" spans="2:22" x14ac:dyDescent="0.3">
      <c r="B35" s="22" t="s">
        <v>523</v>
      </c>
      <c r="C35" s="21">
        <f t="shared" ref="C35:V35" si="4">SUM(C31:C34)</f>
        <v>0</v>
      </c>
      <c r="D35" s="21">
        <f t="shared" si="4"/>
        <v>874502</v>
      </c>
      <c r="E35" s="21">
        <f t="shared" si="4"/>
        <v>395700</v>
      </c>
      <c r="F35" s="21">
        <f t="shared" si="4"/>
        <v>251335</v>
      </c>
      <c r="G35" s="21">
        <f t="shared" si="4"/>
        <v>2086647</v>
      </c>
      <c r="H35" s="21">
        <f t="shared" si="4"/>
        <v>1153721</v>
      </c>
      <c r="I35" s="21">
        <f t="shared" si="4"/>
        <v>1534010</v>
      </c>
      <c r="J35" s="21">
        <f t="shared" si="4"/>
        <v>49310</v>
      </c>
      <c r="K35" s="21">
        <f t="shared" si="4"/>
        <v>7442817</v>
      </c>
      <c r="L35" s="21">
        <f t="shared" si="4"/>
        <v>6234408</v>
      </c>
      <c r="M35" s="21">
        <f t="shared" si="4"/>
        <v>2300370</v>
      </c>
      <c r="N35" s="21">
        <f t="shared" si="4"/>
        <v>952091</v>
      </c>
      <c r="O35" s="21">
        <f t="shared" si="4"/>
        <v>2158946</v>
      </c>
      <c r="P35" s="21">
        <f t="shared" si="4"/>
        <v>1397607</v>
      </c>
      <c r="Q35" s="21">
        <f t="shared" si="4"/>
        <v>748130</v>
      </c>
      <c r="R35" s="21">
        <f t="shared" si="4"/>
        <v>266133</v>
      </c>
      <c r="S35" s="21">
        <f t="shared" si="4"/>
        <v>1932507</v>
      </c>
      <c r="T35" s="21">
        <f t="shared" si="4"/>
        <v>1349387</v>
      </c>
      <c r="U35" s="21">
        <f t="shared" si="4"/>
        <v>698506</v>
      </c>
      <c r="V35" s="21">
        <f t="shared" si="4"/>
        <v>350278</v>
      </c>
    </row>
    <row r="36" spans="2:22" x14ac:dyDescent="0.3">
      <c r="B36" s="22" t="s">
        <v>524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2:22" x14ac:dyDescent="0.3">
      <c r="B37" s="22" t="s">
        <v>525</v>
      </c>
      <c r="C37" s="21">
        <f>SUM(C35:C36)</f>
        <v>0</v>
      </c>
      <c r="D37" s="21">
        <f t="shared" ref="D37:V37" si="5">SUM(D35:D36)</f>
        <v>874502</v>
      </c>
      <c r="E37" s="21">
        <f t="shared" si="5"/>
        <v>395700</v>
      </c>
      <c r="F37" s="21">
        <f t="shared" si="5"/>
        <v>251335</v>
      </c>
      <c r="G37" s="21">
        <f t="shared" si="5"/>
        <v>2086647</v>
      </c>
      <c r="H37" s="21">
        <f t="shared" si="5"/>
        <v>1153721</v>
      </c>
      <c r="I37" s="21">
        <f t="shared" si="5"/>
        <v>1534010</v>
      </c>
      <c r="J37" s="21">
        <f t="shared" si="5"/>
        <v>49310</v>
      </c>
      <c r="K37" s="21">
        <f t="shared" si="5"/>
        <v>7442817</v>
      </c>
      <c r="L37" s="21">
        <f t="shared" si="5"/>
        <v>6234408</v>
      </c>
      <c r="M37" s="21">
        <f t="shared" si="5"/>
        <v>2300370</v>
      </c>
      <c r="N37" s="21">
        <f t="shared" si="5"/>
        <v>952091</v>
      </c>
      <c r="O37" s="21">
        <f t="shared" si="5"/>
        <v>2158946</v>
      </c>
      <c r="P37" s="21">
        <f t="shared" si="5"/>
        <v>1397607</v>
      </c>
      <c r="Q37" s="21">
        <f t="shared" si="5"/>
        <v>748130</v>
      </c>
      <c r="R37" s="21">
        <f t="shared" si="5"/>
        <v>266133</v>
      </c>
      <c r="S37" s="21">
        <f t="shared" si="5"/>
        <v>1932507</v>
      </c>
      <c r="T37" s="21">
        <f t="shared" si="5"/>
        <v>1349387</v>
      </c>
      <c r="U37" s="21">
        <f t="shared" si="5"/>
        <v>698506</v>
      </c>
      <c r="V37" s="21">
        <f t="shared" si="5"/>
        <v>350278</v>
      </c>
    </row>
    <row r="38" spans="2:22" x14ac:dyDescent="0.3">
      <c r="O38" s="21"/>
      <c r="P38" s="21"/>
      <c r="Q38" s="21"/>
      <c r="R38" s="21"/>
      <c r="S38" s="21"/>
      <c r="T38" s="21"/>
      <c r="U38" s="21"/>
      <c r="V38" s="21"/>
    </row>
    <row r="39" spans="2:22" x14ac:dyDescent="0.3"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</sheetData>
  <mergeCells count="5">
    <mergeCell ref="C2:F2"/>
    <mergeCell ref="G2:J2"/>
    <mergeCell ref="K2:N2"/>
    <mergeCell ref="O2:R2"/>
    <mergeCell ref="S2:V2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B3EC6-0632-4E64-9CF7-3E808F8FFBAC}">
  <dimension ref="A1:X34"/>
  <sheetViews>
    <sheetView showGridLines="0" tabSelected="1" zoomScale="70" zoomScaleNormal="70" workbookViewId="0">
      <selection activeCell="U35" sqref="U35"/>
    </sheetView>
  </sheetViews>
  <sheetFormatPr defaultRowHeight="14.5" x14ac:dyDescent="0.35"/>
  <cols>
    <col min="24" max="24" width="9.54296875" customWidth="1"/>
  </cols>
  <sheetData>
    <row r="1" spans="1:24" ht="15" customHeight="1" x14ac:dyDescent="0.35"/>
    <row r="2" spans="1:24" ht="15" customHeight="1" x14ac:dyDescent="0.35"/>
    <row r="3" spans="1:24" ht="15" customHeight="1" x14ac:dyDescent="0.35"/>
    <row r="4" spans="1:24" ht="15" customHeight="1" x14ac:dyDescent="0.35"/>
    <row r="5" spans="1:24" ht="42.5" customHeight="1" x14ac:dyDescent="0.35">
      <c r="A5" s="122" t="s">
        <v>719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</row>
    <row r="6" spans="1:24" ht="15" customHeight="1" x14ac:dyDescent="0.35"/>
    <row r="7" spans="1:24" ht="15" customHeight="1" x14ac:dyDescent="0.35"/>
    <row r="8" spans="1:24" ht="15" customHeight="1" x14ac:dyDescent="0.35"/>
    <row r="9" spans="1:24" ht="15" customHeight="1" x14ac:dyDescent="0.35"/>
    <row r="10" spans="1:24" ht="15" customHeight="1" x14ac:dyDescent="0.35"/>
    <row r="11" spans="1:24" ht="15" customHeight="1" x14ac:dyDescent="0.35"/>
    <row r="12" spans="1:24" ht="15" customHeight="1" x14ac:dyDescent="0.35"/>
    <row r="13" spans="1:24" ht="15" customHeight="1" x14ac:dyDescent="0.35"/>
    <row r="14" spans="1:24" ht="15" customHeight="1" x14ac:dyDescent="0.35"/>
    <row r="15" spans="1:24" ht="15" customHeight="1" x14ac:dyDescent="0.35"/>
    <row r="16" spans="1:24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  <row r="22" ht="15" customHeight="1" x14ac:dyDescent="0.35"/>
    <row r="23" ht="15" customHeight="1" x14ac:dyDescent="0.35"/>
    <row r="24" ht="15" customHeight="1" x14ac:dyDescent="0.35"/>
    <row r="25" ht="15" customHeight="1" x14ac:dyDescent="0.35"/>
    <row r="26" ht="15" customHeight="1" x14ac:dyDescent="0.35"/>
    <row r="27" ht="15" customHeight="1" x14ac:dyDescent="0.35"/>
    <row r="28" ht="15" customHeight="1" x14ac:dyDescent="0.35"/>
    <row r="29" ht="15" customHeight="1" x14ac:dyDescent="0.35"/>
    <row r="30" ht="15" customHeight="1" x14ac:dyDescent="0.35"/>
    <row r="31" ht="15" customHeight="1" x14ac:dyDescent="0.35"/>
    <row r="32" ht="15" customHeight="1" x14ac:dyDescent="0.35"/>
    <row r="33" ht="15" customHeight="1" x14ac:dyDescent="0.35"/>
    <row r="34" ht="15" customHeight="1" x14ac:dyDescent="0.35"/>
  </sheetData>
  <mergeCells count="1">
    <mergeCell ref="A5:X5"/>
  </mergeCells>
  <pageMargins left="0.511811024" right="0.511811024" top="0.78740157499999996" bottom="0.78740157499999996" header="0.31496062000000002" footer="0.31496062000000002"/>
  <pageSetup orientation="portrait" r:id="rId1"/>
  <headerFooter>
    <oddFooter>&amp;C_x000D_&amp;1#&amp;"Calibri"&amp;10&amp;K008000 Classificação: Pública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C6C16-0EC7-4BA2-9804-AED2F9B3A990}">
  <sheetPr codeName="Planilha5"/>
  <dimension ref="A1:R52"/>
  <sheetViews>
    <sheetView showGridLines="0" topLeftCell="B17" zoomScale="55" zoomScaleNormal="55" workbookViewId="0">
      <pane xSplit="1" topLeftCell="C1" activePane="topRight" state="frozen"/>
      <selection activeCell="P5" sqref="P5"/>
      <selection pane="topRight"/>
    </sheetView>
  </sheetViews>
  <sheetFormatPr defaultColWidth="8.453125" defaultRowHeight="13.5" x14ac:dyDescent="0.3"/>
  <cols>
    <col min="1" max="1" width="2.1796875" style="19" customWidth="1"/>
    <col min="2" max="2" width="54.453125" style="19" customWidth="1"/>
    <col min="3" max="5" width="15" style="19" customWidth="1"/>
    <col min="6" max="6" width="15" style="1" customWidth="1"/>
    <col min="7" max="12" width="15" style="19" customWidth="1"/>
    <col min="13" max="14" width="16.1796875" style="19" customWidth="1"/>
    <col min="15" max="15" width="14.36328125" style="19" bestFit="1" customWidth="1"/>
    <col min="16" max="16" width="14.7265625" style="19" bestFit="1" customWidth="1"/>
    <col min="17" max="16384" width="8.453125" style="19"/>
  </cols>
  <sheetData>
    <row r="1" spans="2:18" s="1" customFormat="1" ht="14.5" customHeight="1" x14ac:dyDescent="0.3">
      <c r="H1" s="30"/>
      <c r="J1" s="30"/>
      <c r="K1" s="19"/>
      <c r="L1" s="30"/>
    </row>
    <row r="2" spans="2:18" s="1" customFormat="1" ht="14.5" customHeight="1" x14ac:dyDescent="0.3">
      <c r="B2" s="123" t="s">
        <v>526</v>
      </c>
      <c r="H2" s="30"/>
      <c r="J2" s="30"/>
      <c r="K2" s="19"/>
      <c r="L2" s="30"/>
    </row>
    <row r="3" spans="2:18" s="1" customFormat="1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21">
        <v>2024</v>
      </c>
      <c r="P3" s="121"/>
      <c r="Q3" s="89"/>
      <c r="R3" s="89"/>
    </row>
    <row r="4" spans="2:18" s="1" customFormat="1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</row>
    <row r="5" spans="2:18" s="3" customFormat="1" x14ac:dyDescent="0.3">
      <c r="B5" s="3" t="s">
        <v>527</v>
      </c>
      <c r="C5" s="120">
        <v>7471976.3558499981</v>
      </c>
      <c r="D5" s="120">
        <v>7435426.6888900008</v>
      </c>
      <c r="E5" s="120">
        <v>9217548.7593865693</v>
      </c>
      <c r="F5" s="120">
        <v>10501881.366260894</v>
      </c>
      <c r="G5" s="120">
        <v>8167608.5750232767</v>
      </c>
      <c r="H5" s="120">
        <v>8850256.9431681801</v>
      </c>
      <c r="I5" s="120">
        <v>8047089.4818085451</v>
      </c>
      <c r="J5" s="120">
        <v>9009277.7332908586</v>
      </c>
      <c r="K5" s="120">
        <v>9209833</v>
      </c>
      <c r="L5" s="120">
        <v>9245530</v>
      </c>
      <c r="M5" s="120">
        <v>8781430</v>
      </c>
      <c r="N5" s="120">
        <v>9922115</v>
      </c>
      <c r="O5" s="120">
        <v>8718271</v>
      </c>
      <c r="P5" s="120">
        <v>8395282</v>
      </c>
    </row>
    <row r="6" spans="2:18" s="1" customFormat="1" x14ac:dyDescent="0.3">
      <c r="B6" s="49" t="s">
        <v>528</v>
      </c>
      <c r="C6" s="95">
        <v>4989776</v>
      </c>
      <c r="D6" s="95">
        <v>5102571</v>
      </c>
      <c r="E6" s="95">
        <v>5748786</v>
      </c>
      <c r="F6" s="95">
        <v>6788979</v>
      </c>
      <c r="G6" s="95">
        <v>5373993</v>
      </c>
      <c r="H6" s="95">
        <v>5227220</v>
      </c>
      <c r="I6" s="95">
        <v>6754188</v>
      </c>
      <c r="J6" s="95">
        <v>6805454</v>
      </c>
      <c r="K6" s="95">
        <v>6560225</v>
      </c>
      <c r="L6" s="95">
        <v>6417486</v>
      </c>
      <c r="M6" s="95">
        <v>6417467</v>
      </c>
      <c r="N6" s="95">
        <v>7221464</v>
      </c>
      <c r="O6" s="95">
        <v>5933252</v>
      </c>
      <c r="P6" s="95">
        <v>5828130</v>
      </c>
    </row>
    <row r="7" spans="2:18" s="1" customFormat="1" x14ac:dyDescent="0.3">
      <c r="B7" s="56" t="s">
        <v>529</v>
      </c>
      <c r="C7" s="96">
        <v>2766478</v>
      </c>
      <c r="D7" s="96">
        <v>2581227</v>
      </c>
      <c r="E7" s="96">
        <v>3160139</v>
      </c>
      <c r="F7" s="96">
        <v>3329131</v>
      </c>
      <c r="G7" s="96">
        <v>2864813</v>
      </c>
      <c r="H7" s="96">
        <v>2818067</v>
      </c>
      <c r="I7" s="96">
        <v>4251522</v>
      </c>
      <c r="J7" s="96">
        <v>4170221</v>
      </c>
      <c r="K7" s="96">
        <v>2625694</v>
      </c>
      <c r="L7" s="96">
        <v>2508047</v>
      </c>
      <c r="M7" s="96">
        <v>2804863</v>
      </c>
      <c r="N7" s="96">
        <v>3460237</v>
      </c>
      <c r="O7" s="96">
        <v>3002909</v>
      </c>
      <c r="P7" s="96">
        <v>3344616</v>
      </c>
    </row>
    <row r="8" spans="2:18" s="1" customFormat="1" x14ac:dyDescent="0.3">
      <c r="B8" s="55" t="s">
        <v>530</v>
      </c>
      <c r="C8" s="97">
        <v>0</v>
      </c>
      <c r="D8" s="97">
        <v>0</v>
      </c>
      <c r="E8" s="97">
        <v>0</v>
      </c>
      <c r="F8" s="97">
        <v>0</v>
      </c>
      <c r="G8" s="97"/>
      <c r="H8" s="97">
        <v>0</v>
      </c>
      <c r="I8" s="97">
        <v>0</v>
      </c>
      <c r="J8" s="97">
        <v>0</v>
      </c>
      <c r="K8" s="97">
        <v>1395019</v>
      </c>
      <c r="L8" s="97">
        <v>1428138</v>
      </c>
      <c r="M8" s="97">
        <v>1408901</v>
      </c>
      <c r="N8" s="97">
        <v>1399556</v>
      </c>
      <c r="O8" s="97">
        <v>680551</v>
      </c>
      <c r="P8" s="97">
        <v>379693</v>
      </c>
    </row>
    <row r="9" spans="2:18" s="1" customFormat="1" x14ac:dyDescent="0.3">
      <c r="B9" s="56" t="s">
        <v>531</v>
      </c>
      <c r="C9" s="96">
        <v>719307</v>
      </c>
      <c r="D9" s="96">
        <v>808835</v>
      </c>
      <c r="E9" s="96">
        <v>884064</v>
      </c>
      <c r="F9" s="96">
        <v>922321</v>
      </c>
      <c r="G9" s="96">
        <v>937006</v>
      </c>
      <c r="H9" s="96">
        <v>970677</v>
      </c>
      <c r="I9" s="96">
        <v>1040628</v>
      </c>
      <c r="J9" s="96">
        <v>977199</v>
      </c>
      <c r="K9" s="96">
        <v>1074252</v>
      </c>
      <c r="L9" s="96">
        <v>945667</v>
      </c>
      <c r="M9" s="96">
        <v>899552</v>
      </c>
      <c r="N9" s="96">
        <v>934359</v>
      </c>
      <c r="O9" s="96">
        <v>761385</v>
      </c>
      <c r="P9" s="96">
        <v>791539</v>
      </c>
    </row>
    <row r="10" spans="2:18" s="1" customFormat="1" x14ac:dyDescent="0.3">
      <c r="B10" s="55" t="s">
        <v>532</v>
      </c>
      <c r="C10" s="97">
        <v>464687</v>
      </c>
      <c r="D10" s="97">
        <v>642928</v>
      </c>
      <c r="E10" s="97">
        <v>523126</v>
      </c>
      <c r="F10" s="97">
        <v>1459359</v>
      </c>
      <c r="G10" s="97">
        <v>483021</v>
      </c>
      <c r="H10" s="97">
        <v>332683</v>
      </c>
      <c r="I10" s="97">
        <v>202333</v>
      </c>
      <c r="J10" s="97">
        <v>141121</v>
      </c>
      <c r="K10" s="97">
        <v>435315</v>
      </c>
      <c r="L10" s="97">
        <v>515198</v>
      </c>
      <c r="M10" s="97">
        <v>342653</v>
      </c>
      <c r="N10" s="97">
        <v>387119</v>
      </c>
      <c r="O10" s="97">
        <v>701165</v>
      </c>
      <c r="P10" s="97">
        <v>514162</v>
      </c>
    </row>
    <row r="11" spans="2:18" x14ac:dyDescent="0.3">
      <c r="B11" s="54" t="s">
        <v>49</v>
      </c>
      <c r="C11" s="96">
        <v>1034066</v>
      </c>
      <c r="D11" s="96">
        <v>1018447</v>
      </c>
      <c r="E11" s="96">
        <v>1083830</v>
      </c>
      <c r="F11" s="96">
        <v>1084131</v>
      </c>
      <c r="G11" s="96">
        <v>1081804</v>
      </c>
      <c r="H11" s="96">
        <v>1097247</v>
      </c>
      <c r="I11" s="96">
        <v>1254957</v>
      </c>
      <c r="J11" s="96">
        <v>1242622</v>
      </c>
      <c r="K11" s="96">
        <v>1029945</v>
      </c>
      <c r="L11" s="96">
        <v>1020436</v>
      </c>
      <c r="M11" s="96">
        <v>961498</v>
      </c>
      <c r="N11" s="96">
        <v>1040193</v>
      </c>
      <c r="O11" s="96">
        <v>787242</v>
      </c>
      <c r="P11" s="96">
        <v>798120</v>
      </c>
    </row>
    <row r="12" spans="2:18" x14ac:dyDescent="0.3">
      <c r="B12" s="55" t="s">
        <v>533</v>
      </c>
      <c r="C12" s="97">
        <v>8790</v>
      </c>
      <c r="D12" s="97">
        <v>16114</v>
      </c>
      <c r="E12" s="97">
        <v>13746</v>
      </c>
      <c r="F12" s="97">
        <v>43555</v>
      </c>
      <c r="G12" s="97">
        <v>3418</v>
      </c>
      <c r="H12" s="97">
        <v>3906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</row>
    <row r="13" spans="2:18" x14ac:dyDescent="0.3">
      <c r="B13" s="54" t="s">
        <v>534</v>
      </c>
      <c r="C13" s="96">
        <v>-3552</v>
      </c>
      <c r="D13" s="96">
        <v>35020</v>
      </c>
      <c r="E13" s="96">
        <v>83881</v>
      </c>
      <c r="F13" s="96">
        <v>-49518</v>
      </c>
      <c r="G13" s="96">
        <v>3931</v>
      </c>
      <c r="H13" s="96">
        <v>4640</v>
      </c>
      <c r="I13" s="96">
        <v>4748</v>
      </c>
      <c r="J13" s="96">
        <v>274291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</row>
    <row r="14" spans="2:18" x14ac:dyDescent="0.3">
      <c r="B14" s="49" t="s">
        <v>535</v>
      </c>
      <c r="C14" s="95">
        <v>3816104.2615999999</v>
      </c>
      <c r="D14" s="95">
        <v>3689878.2034599995</v>
      </c>
      <c r="E14" s="95">
        <v>4864320.0414465684</v>
      </c>
      <c r="F14" s="95">
        <v>5080030.132750893</v>
      </c>
      <c r="G14" s="95">
        <v>4241083.0478132758</v>
      </c>
      <c r="H14" s="95">
        <v>4978259.4510681797</v>
      </c>
      <c r="I14" s="95">
        <v>2923587.5011185445</v>
      </c>
      <c r="J14" s="95">
        <v>3631953.7332908586</v>
      </c>
      <c r="K14" s="95">
        <v>4335936</v>
      </c>
      <c r="L14" s="95">
        <v>4470777</v>
      </c>
      <c r="M14" s="95">
        <v>4067181</v>
      </c>
      <c r="N14" s="95">
        <v>4558143</v>
      </c>
      <c r="O14" s="95">
        <v>4558572</v>
      </c>
      <c r="P14" s="95">
        <v>4394953</v>
      </c>
    </row>
    <row r="15" spans="2:18" x14ac:dyDescent="0.3">
      <c r="B15" s="54" t="s">
        <v>536</v>
      </c>
      <c r="C15" s="96">
        <v>1356717.2616000001</v>
      </c>
      <c r="D15" s="96">
        <v>1351324.2034599998</v>
      </c>
      <c r="E15" s="96">
        <v>1589277.041446568</v>
      </c>
      <c r="F15" s="96">
        <v>1670547.1327508911</v>
      </c>
      <c r="G15" s="96">
        <v>1522693.0478132758</v>
      </c>
      <c r="H15" s="96">
        <v>1588244.4510681797</v>
      </c>
      <c r="I15" s="96">
        <v>1654498.5011185445</v>
      </c>
      <c r="J15" s="96">
        <v>1613884.7332908586</v>
      </c>
      <c r="K15" s="96">
        <v>1753280</v>
      </c>
      <c r="L15" s="96">
        <v>1876885</v>
      </c>
      <c r="M15" s="96">
        <v>1981651</v>
      </c>
      <c r="N15" s="96">
        <v>1723349</v>
      </c>
      <c r="O15" s="96">
        <v>1898661</v>
      </c>
      <c r="P15" s="96">
        <v>2058014</v>
      </c>
    </row>
    <row r="16" spans="2:18" s="22" customFormat="1" x14ac:dyDescent="0.3">
      <c r="B16" s="55" t="s">
        <v>537</v>
      </c>
      <c r="C16" s="97">
        <v>2339732</v>
      </c>
      <c r="D16" s="97">
        <v>2135914</v>
      </c>
      <c r="E16" s="97">
        <v>2532932</v>
      </c>
      <c r="F16" s="97">
        <v>2938049</v>
      </c>
      <c r="G16" s="97">
        <v>2570948</v>
      </c>
      <c r="H16" s="97">
        <v>3128525</v>
      </c>
      <c r="I16" s="97">
        <v>643101</v>
      </c>
      <c r="J16" s="97">
        <v>1558682</v>
      </c>
      <c r="K16" s="97">
        <v>2298795</v>
      </c>
      <c r="L16" s="97">
        <v>1994390</v>
      </c>
      <c r="M16" s="97">
        <v>1280433</v>
      </c>
      <c r="N16" s="97">
        <v>1562462</v>
      </c>
      <c r="O16" s="97">
        <v>2074228</v>
      </c>
      <c r="P16" s="97">
        <v>1616218</v>
      </c>
    </row>
    <row r="17" spans="2:16" x14ac:dyDescent="0.3">
      <c r="B17" s="54" t="s">
        <v>538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</row>
    <row r="18" spans="2:16" x14ac:dyDescent="0.3">
      <c r="B18" s="55" t="s">
        <v>539</v>
      </c>
      <c r="C18" s="97">
        <v>119655</v>
      </c>
      <c r="D18" s="97">
        <v>202640</v>
      </c>
      <c r="E18" s="97">
        <v>742111</v>
      </c>
      <c r="F18" s="97">
        <v>471434</v>
      </c>
      <c r="G18" s="97">
        <v>147442</v>
      </c>
      <c r="H18" s="97">
        <v>261490</v>
      </c>
      <c r="I18" s="97">
        <v>625988</v>
      </c>
      <c r="J18" s="97">
        <v>459387</v>
      </c>
      <c r="K18" s="97">
        <v>283861</v>
      </c>
      <c r="L18" s="97">
        <v>599502</v>
      </c>
      <c r="M18" s="97">
        <v>805097</v>
      </c>
      <c r="N18" s="97">
        <v>1272332</v>
      </c>
      <c r="O18" s="97">
        <v>585683</v>
      </c>
      <c r="P18" s="97">
        <v>720721</v>
      </c>
    </row>
    <row r="19" spans="2:16" x14ac:dyDescent="0.3">
      <c r="B19" s="22" t="s">
        <v>540</v>
      </c>
      <c r="C19" s="94">
        <v>173395.09424999999</v>
      </c>
      <c r="D19" s="94">
        <v>178152.48543000003</v>
      </c>
      <c r="E19" s="94">
        <v>198885.71794000006</v>
      </c>
      <c r="F19" s="94">
        <v>375021.23350999993</v>
      </c>
      <c r="G19" s="94">
        <v>201908.52721</v>
      </c>
      <c r="H19" s="94">
        <v>310440.49210000003</v>
      </c>
      <c r="I19" s="94">
        <v>223647.98069</v>
      </c>
      <c r="J19" s="94">
        <v>365820</v>
      </c>
      <c r="K19" s="94">
        <v>101063</v>
      </c>
      <c r="L19" s="94">
        <v>132403</v>
      </c>
      <c r="M19" s="94">
        <v>114356</v>
      </c>
      <c r="N19" s="94">
        <v>78605</v>
      </c>
      <c r="O19" s="94">
        <v>79370</v>
      </c>
      <c r="P19" s="94">
        <v>56615</v>
      </c>
    </row>
    <row r="20" spans="2:16" x14ac:dyDescent="0.3">
      <c r="B20" s="49" t="s">
        <v>541</v>
      </c>
      <c r="C20" s="95">
        <v>-1507299</v>
      </c>
      <c r="D20" s="95">
        <v>-1535175</v>
      </c>
      <c r="E20" s="95">
        <v>-1594443</v>
      </c>
      <c r="F20" s="95">
        <v>-1742149</v>
      </c>
      <c r="G20" s="95">
        <v>-1649376</v>
      </c>
      <c r="H20" s="95">
        <v>-1665663</v>
      </c>
      <c r="I20" s="95">
        <v>-1854334</v>
      </c>
      <c r="J20" s="95">
        <v>-1793950</v>
      </c>
      <c r="K20" s="95">
        <v>-1787391</v>
      </c>
      <c r="L20" s="95">
        <v>-1775136</v>
      </c>
      <c r="M20" s="95">
        <v>-1817574</v>
      </c>
      <c r="N20" s="95">
        <v>-1936097</v>
      </c>
      <c r="O20" s="95">
        <v>-1852923</v>
      </c>
      <c r="P20" s="95">
        <v>-1884416</v>
      </c>
    </row>
    <row r="21" spans="2:16" x14ac:dyDescent="0.3">
      <c r="B21" s="22" t="s">
        <v>542</v>
      </c>
      <c r="C21" s="94">
        <v>-4358929.4093399998</v>
      </c>
      <c r="D21" s="94">
        <v>-4554073.7403100003</v>
      </c>
      <c r="E21" s="94">
        <v>-5571718.8286365662</v>
      </c>
      <c r="F21" s="94">
        <v>-8915539.4061008934</v>
      </c>
      <c r="G21" s="94">
        <v>-5599317.2150132759</v>
      </c>
      <c r="H21" s="94">
        <v>-6214656.3031781791</v>
      </c>
      <c r="I21" s="94">
        <v>-6201976.4818085451</v>
      </c>
      <c r="J21" s="94">
        <v>-8203910.2924428582</v>
      </c>
      <c r="K21" s="94">
        <v>-4816942</v>
      </c>
      <c r="L21" s="94">
        <v>-3357422</v>
      </c>
      <c r="M21" s="94">
        <v>-5423595</v>
      </c>
      <c r="N21" s="94">
        <v>-9414261</v>
      </c>
      <c r="O21" s="94">
        <v>-4678883</v>
      </c>
      <c r="P21" s="94">
        <v>-4674325</v>
      </c>
    </row>
    <row r="22" spans="2:16" x14ac:dyDescent="0.3">
      <c r="B22" s="55" t="s">
        <v>543</v>
      </c>
      <c r="C22" s="97">
        <v>-1040009</v>
      </c>
      <c r="D22" s="97">
        <v>-996356</v>
      </c>
      <c r="E22" s="97">
        <v>-934909</v>
      </c>
      <c r="F22" s="97">
        <v>-1368835</v>
      </c>
      <c r="G22" s="97">
        <v>-1051355</v>
      </c>
      <c r="H22" s="97">
        <v>-1101745</v>
      </c>
      <c r="I22" s="97">
        <v>-1139366</v>
      </c>
      <c r="J22" s="97">
        <v>-2601585.5591519997</v>
      </c>
      <c r="K22" s="97">
        <v>-970695</v>
      </c>
      <c r="L22" s="97">
        <v>-1593579</v>
      </c>
      <c r="M22" s="97">
        <v>-1002841</v>
      </c>
      <c r="N22" s="97">
        <v>-1217239</v>
      </c>
      <c r="O22" s="97">
        <v>-977887</v>
      </c>
      <c r="P22" s="97">
        <v>-934004</v>
      </c>
    </row>
    <row r="23" spans="2:16" x14ac:dyDescent="0.3">
      <c r="B23" s="54" t="s">
        <v>544</v>
      </c>
      <c r="C23" s="96">
        <v>-54209</v>
      </c>
      <c r="D23" s="96">
        <v>-47247</v>
      </c>
      <c r="E23" s="96">
        <v>-51055</v>
      </c>
      <c r="F23" s="96">
        <v>-95347</v>
      </c>
      <c r="G23" s="96">
        <v>-33231</v>
      </c>
      <c r="H23" s="96">
        <v>-71125</v>
      </c>
      <c r="I23" s="96">
        <v>-72618</v>
      </c>
      <c r="J23" s="96">
        <v>-92109</v>
      </c>
      <c r="K23" s="96">
        <v>-44575</v>
      </c>
      <c r="L23" s="96">
        <v>-56367</v>
      </c>
      <c r="M23" s="96">
        <v>-50680</v>
      </c>
      <c r="N23" s="96">
        <v>-99476</v>
      </c>
      <c r="O23" s="96">
        <v>-45967</v>
      </c>
      <c r="P23" s="96">
        <v>-37098</v>
      </c>
    </row>
    <row r="24" spans="2:16" x14ac:dyDescent="0.3">
      <c r="B24" s="57" t="s">
        <v>545</v>
      </c>
      <c r="C24" s="97">
        <v>-310860</v>
      </c>
      <c r="D24" s="97">
        <v>-337062</v>
      </c>
      <c r="E24" s="97">
        <v>-394748</v>
      </c>
      <c r="F24" s="97">
        <v>-499170</v>
      </c>
      <c r="G24" s="97">
        <v>-368423</v>
      </c>
      <c r="H24" s="97">
        <v>-414954</v>
      </c>
      <c r="I24" s="97">
        <v>-493651</v>
      </c>
      <c r="J24" s="97">
        <v>-788204</v>
      </c>
      <c r="K24" s="97">
        <v>-495299</v>
      </c>
      <c r="L24" s="97">
        <v>-609852</v>
      </c>
      <c r="M24" s="97">
        <v>-600556</v>
      </c>
      <c r="N24" s="97">
        <v>-655855</v>
      </c>
      <c r="O24" s="97">
        <v>-438541</v>
      </c>
      <c r="P24" s="97">
        <v>-457425</v>
      </c>
    </row>
    <row r="25" spans="2:16" x14ac:dyDescent="0.3">
      <c r="B25" s="54" t="s">
        <v>546</v>
      </c>
      <c r="C25" s="96">
        <v>-499316.05349000008</v>
      </c>
      <c r="D25" s="96">
        <v>-507018.05141999992</v>
      </c>
      <c r="E25" s="96">
        <v>2360247.9504399998</v>
      </c>
      <c r="F25" s="96">
        <v>-1347982.0595299997</v>
      </c>
      <c r="G25" s="96">
        <v>-482958</v>
      </c>
      <c r="H25" s="96">
        <v>-557317</v>
      </c>
      <c r="I25" s="96">
        <v>-1101863</v>
      </c>
      <c r="J25" s="96">
        <v>-975517</v>
      </c>
      <c r="K25" s="96">
        <v>-638505</v>
      </c>
      <c r="L25" s="96">
        <v>-640620</v>
      </c>
      <c r="M25" s="96">
        <v>-807438</v>
      </c>
      <c r="N25" s="96">
        <v>-941663</v>
      </c>
      <c r="O25" s="96">
        <v>-737337</v>
      </c>
      <c r="P25" s="96">
        <v>-796852</v>
      </c>
    </row>
    <row r="26" spans="2:16" x14ac:dyDescent="0.3">
      <c r="B26" s="55" t="s">
        <v>547</v>
      </c>
      <c r="C26" s="97">
        <v>-430653.26159999997</v>
      </c>
      <c r="D26" s="97">
        <v>-456326.20345999999</v>
      </c>
      <c r="E26" s="97">
        <v>-778232.0414465681</v>
      </c>
      <c r="F26" s="97">
        <v>-611042.13275089045</v>
      </c>
      <c r="G26" s="97">
        <v>-560135.04781327595</v>
      </c>
      <c r="H26" s="97">
        <v>-588963.45106817957</v>
      </c>
      <c r="I26" s="97">
        <v>-832853.50111854449</v>
      </c>
      <c r="J26" s="97">
        <v>-764179.73329085857</v>
      </c>
      <c r="K26" s="97">
        <v>-810081</v>
      </c>
      <c r="L26" s="97">
        <v>-811734</v>
      </c>
      <c r="M26" s="97">
        <v>-876260</v>
      </c>
      <c r="N26" s="97">
        <v>-984051</v>
      </c>
      <c r="O26" s="97">
        <v>-971645</v>
      </c>
      <c r="P26" s="97">
        <v>-998760</v>
      </c>
    </row>
    <row r="27" spans="2:16" s="22" customFormat="1" x14ac:dyDescent="0.3">
      <c r="B27" s="54" t="s">
        <v>548</v>
      </c>
      <c r="C27" s="96">
        <v>-411583</v>
      </c>
      <c r="D27" s="96">
        <v>-592814</v>
      </c>
      <c r="E27" s="96">
        <v>-532580</v>
      </c>
      <c r="F27" s="96">
        <v>-352745</v>
      </c>
      <c r="G27" s="96">
        <v>-648271</v>
      </c>
      <c r="H27" s="96">
        <v>-450034</v>
      </c>
      <c r="I27" s="96">
        <v>-443521</v>
      </c>
      <c r="J27" s="96">
        <v>-544170</v>
      </c>
      <c r="K27" s="96">
        <v>-442021</v>
      </c>
      <c r="L27" s="96">
        <v>-488125</v>
      </c>
      <c r="M27" s="96">
        <v>-510415</v>
      </c>
      <c r="N27" s="96">
        <v>-602306</v>
      </c>
      <c r="O27" s="96">
        <v>-505536</v>
      </c>
      <c r="P27" s="96">
        <v>-464250</v>
      </c>
    </row>
    <row r="28" spans="2:16" x14ac:dyDescent="0.3">
      <c r="B28" s="55" t="s">
        <v>549</v>
      </c>
      <c r="C28" s="97">
        <v>-148568</v>
      </c>
      <c r="D28" s="97">
        <v>-261939</v>
      </c>
      <c r="E28" s="97">
        <v>-358509</v>
      </c>
      <c r="F28" s="97">
        <v>-626050</v>
      </c>
      <c r="G28" s="97">
        <v>-195256</v>
      </c>
      <c r="H28" s="97">
        <v>-317199</v>
      </c>
      <c r="I28" s="97">
        <v>-422317</v>
      </c>
      <c r="J28" s="97">
        <v>-743859</v>
      </c>
      <c r="K28" s="97">
        <v>-398199</v>
      </c>
      <c r="L28" s="97">
        <v>-655959</v>
      </c>
      <c r="M28" s="97">
        <v>-865601</v>
      </c>
      <c r="N28" s="97">
        <v>-1371373</v>
      </c>
      <c r="O28" s="97">
        <v>-641806</v>
      </c>
      <c r="P28" s="97">
        <v>-786502</v>
      </c>
    </row>
    <row r="29" spans="2:16" x14ac:dyDescent="0.3">
      <c r="B29" s="54" t="s">
        <v>550</v>
      </c>
      <c r="C29" s="96">
        <v>-1092007</v>
      </c>
      <c r="D29" s="96">
        <v>-906273</v>
      </c>
      <c r="E29" s="96">
        <v>-9375763</v>
      </c>
      <c r="F29" s="96">
        <v>-3548020</v>
      </c>
      <c r="G29" s="96">
        <v>-1941150</v>
      </c>
      <c r="H29" s="96">
        <v>-2323844</v>
      </c>
      <c r="I29" s="96">
        <v>-1528690</v>
      </c>
      <c r="J29" s="96">
        <v>-1134741</v>
      </c>
      <c r="K29" s="96">
        <v>-715734</v>
      </c>
      <c r="L29" s="96">
        <v>1658940</v>
      </c>
      <c r="M29" s="96">
        <v>219789</v>
      </c>
      <c r="N29" s="96">
        <v>-3358785</v>
      </c>
      <c r="O29" s="96">
        <v>-195661</v>
      </c>
      <c r="P29" s="96">
        <v>876</v>
      </c>
    </row>
    <row r="30" spans="2:16" x14ac:dyDescent="0.3">
      <c r="B30" s="55" t="s">
        <v>551</v>
      </c>
      <c r="C30" s="97">
        <v>0</v>
      </c>
      <c r="D30" s="97">
        <v>0</v>
      </c>
      <c r="E30" s="97">
        <v>4858744</v>
      </c>
      <c r="F30" s="97">
        <v>0</v>
      </c>
      <c r="G30" s="97">
        <v>0</v>
      </c>
      <c r="H30" s="97">
        <v>0</v>
      </c>
      <c r="I30" s="97">
        <v>362392</v>
      </c>
      <c r="J30" s="97">
        <v>2786</v>
      </c>
      <c r="K30" s="97">
        <v>0</v>
      </c>
      <c r="L30" s="97">
        <v>0</v>
      </c>
      <c r="M30" s="97">
        <v>-12144</v>
      </c>
      <c r="N30" s="97">
        <v>0</v>
      </c>
      <c r="O30" s="97">
        <v>0</v>
      </c>
      <c r="P30" s="97">
        <v>0</v>
      </c>
    </row>
    <row r="31" spans="2:16" s="3" customFormat="1" x14ac:dyDescent="0.3">
      <c r="B31" s="56" t="s">
        <v>552</v>
      </c>
      <c r="C31" s="96">
        <v>-371724.09424999997</v>
      </c>
      <c r="D31" s="96">
        <v>-449038.48543</v>
      </c>
      <c r="E31" s="96">
        <v>-364914.73762999987</v>
      </c>
      <c r="F31" s="96">
        <v>-466348.21382000018</v>
      </c>
      <c r="G31" s="96">
        <v>-318538.16720000003</v>
      </c>
      <c r="H31" s="96">
        <v>-389474.85210999998</v>
      </c>
      <c r="I31" s="96">
        <v>-529488.98069</v>
      </c>
      <c r="J31" s="96">
        <v>-562331</v>
      </c>
      <c r="K31" s="96">
        <v>-301833</v>
      </c>
      <c r="L31" s="96">
        <v>-160126</v>
      </c>
      <c r="M31" s="96">
        <v>-917449</v>
      </c>
      <c r="N31" s="96">
        <v>-183513</v>
      </c>
      <c r="O31" s="96">
        <v>-164503</v>
      </c>
      <c r="P31" s="96">
        <v>-200310</v>
      </c>
    </row>
    <row r="32" spans="2:16" s="3" customFormat="1" x14ac:dyDescent="0.3">
      <c r="B32" s="49" t="s">
        <v>553</v>
      </c>
      <c r="C32" s="95">
        <v>421524.37245249999</v>
      </c>
      <c r="D32" s="95">
        <v>179319.77444200002</v>
      </c>
      <c r="E32" s="95">
        <v>849717.63065275003</v>
      </c>
      <c r="F32" s="95">
        <v>56856.104088999797</v>
      </c>
      <c r="G32" s="95">
        <v>626051.10453599994</v>
      </c>
      <c r="H32" s="95">
        <v>486534.09796399996</v>
      </c>
      <c r="I32" s="95">
        <v>555284.7975000001</v>
      </c>
      <c r="J32" s="95">
        <v>701907.20250000013</v>
      </c>
      <c r="K32" s="95">
        <v>508826</v>
      </c>
      <c r="L32" s="95">
        <v>630739</v>
      </c>
      <c r="M32" s="95">
        <v>658826</v>
      </c>
      <c r="N32" s="95">
        <v>263699</v>
      </c>
      <c r="O32" s="95">
        <v>575962</v>
      </c>
      <c r="P32" s="95">
        <v>700246</v>
      </c>
    </row>
    <row r="33" spans="1:16" s="1" customFormat="1" x14ac:dyDescent="0.3">
      <c r="B33" s="3" t="s">
        <v>554</v>
      </c>
      <c r="C33" s="94">
        <v>0</v>
      </c>
      <c r="D33" s="94">
        <v>0</v>
      </c>
      <c r="E33" s="94">
        <v>771758.01968999987</v>
      </c>
      <c r="F33" s="94">
        <v>438995.98031000013</v>
      </c>
      <c r="G33" s="94">
        <v>121033</v>
      </c>
      <c r="H33" s="94">
        <v>121029</v>
      </c>
      <c r="I33" s="94">
        <v>32304</v>
      </c>
      <c r="J33" s="94">
        <v>-87442</v>
      </c>
      <c r="K33" s="94">
        <v>-11457</v>
      </c>
      <c r="L33" s="94">
        <v>72991</v>
      </c>
      <c r="M33" s="94">
        <v>798397</v>
      </c>
      <c r="N33" s="94">
        <v>283131</v>
      </c>
      <c r="O33" s="94">
        <v>4767</v>
      </c>
      <c r="P33" s="94">
        <v>8412</v>
      </c>
    </row>
    <row r="34" spans="1:16" s="1" customFormat="1" x14ac:dyDescent="0.3">
      <c r="B34" s="49" t="s">
        <v>555</v>
      </c>
      <c r="C34" s="95">
        <v>3534571.3189624981</v>
      </c>
      <c r="D34" s="95">
        <v>3060672.7230220004</v>
      </c>
      <c r="E34" s="95">
        <v>5267305.5810927525</v>
      </c>
      <c r="F34" s="95">
        <v>2082194.0445590001</v>
      </c>
      <c r="G34" s="95">
        <v>3315375.4645460006</v>
      </c>
      <c r="H34" s="95">
        <v>3243163.7379540009</v>
      </c>
      <c r="I34" s="95">
        <v>2432701.7975000003</v>
      </c>
      <c r="J34" s="95">
        <v>1419832.6433480005</v>
      </c>
      <c r="K34" s="95">
        <v>4890260</v>
      </c>
      <c r="L34" s="95">
        <v>6591838</v>
      </c>
      <c r="M34" s="95">
        <v>4815058</v>
      </c>
      <c r="N34" s="95">
        <v>1054684</v>
      </c>
      <c r="O34" s="95">
        <v>4620117</v>
      </c>
      <c r="P34" s="95">
        <v>4429615</v>
      </c>
    </row>
    <row r="35" spans="1:16" s="1" customFormat="1" x14ac:dyDescent="0.3">
      <c r="B35" s="1" t="s">
        <v>556</v>
      </c>
      <c r="C35" s="96">
        <v>-308838</v>
      </c>
      <c r="D35" s="96">
        <v>-298072</v>
      </c>
      <c r="E35" s="96">
        <v>-315272</v>
      </c>
      <c r="F35" s="96">
        <v>-521103</v>
      </c>
      <c r="G35" s="96">
        <v>-501317</v>
      </c>
      <c r="H35" s="96">
        <v>-496915</v>
      </c>
      <c r="I35" s="96">
        <v>-812390</v>
      </c>
      <c r="J35" s="96">
        <v>-879646</v>
      </c>
      <c r="K35" s="96">
        <v>-903383</v>
      </c>
      <c r="L35" s="96">
        <v>-894205</v>
      </c>
      <c r="M35" s="96">
        <v>-924665</v>
      </c>
      <c r="N35" s="96">
        <v>-899089</v>
      </c>
      <c r="O35" s="96">
        <v>-996711</v>
      </c>
      <c r="P35" s="96">
        <v>-968101</v>
      </c>
    </row>
    <row r="36" spans="1:16" s="3" customFormat="1" x14ac:dyDescent="0.3">
      <c r="B36" s="49" t="s">
        <v>557</v>
      </c>
      <c r="C36" s="95">
        <v>-510429</v>
      </c>
      <c r="D36" s="95">
        <v>690332.00000000023</v>
      </c>
      <c r="E36" s="95">
        <v>-889597.00000000058</v>
      </c>
      <c r="F36" s="95">
        <v>-732259.99999999988</v>
      </c>
      <c r="G36" s="95">
        <v>588734</v>
      </c>
      <c r="H36" s="95">
        <v>-1451345</v>
      </c>
      <c r="I36" s="95">
        <v>-1832904.9999999995</v>
      </c>
      <c r="J36" s="95">
        <v>-1678079.0000000005</v>
      </c>
      <c r="K36" s="95">
        <v>-2797444</v>
      </c>
      <c r="L36" s="95">
        <v>-3558589</v>
      </c>
      <c r="M36" s="95">
        <v>-3119159</v>
      </c>
      <c r="N36" s="95">
        <v>-2526929</v>
      </c>
      <c r="O36" s="95">
        <v>-2987777</v>
      </c>
      <c r="P36" s="95">
        <v>-2921812</v>
      </c>
    </row>
    <row r="37" spans="1:16" s="1" customFormat="1" x14ac:dyDescent="0.3">
      <c r="B37" s="3" t="s">
        <v>558</v>
      </c>
      <c r="C37" s="94">
        <v>2715304.3189624981</v>
      </c>
      <c r="D37" s="94">
        <v>3452932.7230220004</v>
      </c>
      <c r="E37" s="94">
        <v>4062436.5810927525</v>
      </c>
      <c r="F37" s="94">
        <v>828831.04455900192</v>
      </c>
      <c r="G37" s="94">
        <v>3402792.4645460006</v>
      </c>
      <c r="H37" s="94">
        <v>1294903.7379540009</v>
      </c>
      <c r="I37" s="94">
        <v>-212593.20250000153</v>
      </c>
      <c r="J37" s="94">
        <v>-1137892.3566519991</v>
      </c>
      <c r="K37" s="94">
        <v>1189433</v>
      </c>
      <c r="L37" s="94">
        <v>2139044</v>
      </c>
      <c r="M37" s="94">
        <v>771234</v>
      </c>
      <c r="N37" s="94">
        <v>-2371334</v>
      </c>
      <c r="O37" s="94">
        <v>635629</v>
      </c>
      <c r="P37" s="94">
        <v>539702</v>
      </c>
    </row>
    <row r="38" spans="1:16" s="3" customFormat="1" x14ac:dyDescent="0.3">
      <c r="B38" s="48" t="s">
        <v>559</v>
      </c>
      <c r="C38" s="97">
        <v>-927167</v>
      </c>
      <c r="D38" s="97">
        <v>-490814</v>
      </c>
      <c r="E38" s="97">
        <v>5778</v>
      </c>
      <c r="F38" s="97">
        <v>-25468</v>
      </c>
      <c r="G38" s="97">
        <v>-693769</v>
      </c>
      <c r="H38" s="97">
        <v>-653119</v>
      </c>
      <c r="I38" s="97">
        <v>-382510</v>
      </c>
      <c r="J38" s="97">
        <v>99364</v>
      </c>
      <c r="K38" s="97">
        <v>-398413</v>
      </c>
      <c r="L38" s="97">
        <v>-401321</v>
      </c>
      <c r="M38" s="97">
        <v>332011</v>
      </c>
      <c r="N38" s="97">
        <v>-44780</v>
      </c>
      <c r="O38" s="97">
        <v>-21602</v>
      </c>
      <c r="P38" s="97">
        <v>-472600</v>
      </c>
    </row>
    <row r="39" spans="1:16" s="1" customFormat="1" x14ac:dyDescent="0.3">
      <c r="B39" s="1" t="s">
        <v>560</v>
      </c>
      <c r="C39" s="96">
        <v>-235159</v>
      </c>
      <c r="D39" s="96">
        <v>-355830</v>
      </c>
      <c r="E39" s="96">
        <v>-3077915</v>
      </c>
      <c r="F39" s="96">
        <v>-154067</v>
      </c>
      <c r="G39" s="96">
        <v>-80302</v>
      </c>
      <c r="H39" s="96">
        <v>-140198</v>
      </c>
      <c r="I39" s="96">
        <v>595015</v>
      </c>
      <c r="J39" s="96">
        <v>559906</v>
      </c>
      <c r="K39" s="96">
        <v>-49680</v>
      </c>
      <c r="L39" s="96">
        <v>-122182</v>
      </c>
      <c r="M39" s="96">
        <v>373342</v>
      </c>
      <c r="N39" s="96">
        <v>3309521</v>
      </c>
      <c r="O39" s="96">
        <v>-283493</v>
      </c>
      <c r="P39" s="96">
        <v>1675574</v>
      </c>
    </row>
    <row r="40" spans="1:16" s="1" customFormat="1" x14ac:dyDescent="0.3">
      <c r="B40" s="49" t="s">
        <v>710</v>
      </c>
      <c r="C40" s="95">
        <v>1552978.3189624981</v>
      </c>
      <c r="D40" s="95">
        <v>2606288.7230220004</v>
      </c>
      <c r="E40" s="95">
        <v>990299.58109275252</v>
      </c>
      <c r="F40" s="95">
        <v>649296.04455900192</v>
      </c>
      <c r="G40" s="95">
        <v>2628721.4645460006</v>
      </c>
      <c r="H40" s="95">
        <v>501586.73795400094</v>
      </c>
      <c r="I40" s="95">
        <v>-88.202500001527369</v>
      </c>
      <c r="J40" s="95">
        <v>-478622.35665199906</v>
      </c>
      <c r="K40" s="95">
        <v>741340</v>
      </c>
      <c r="L40" s="95">
        <v>1615541</v>
      </c>
      <c r="M40" s="95">
        <v>1476587</v>
      </c>
      <c r="N40" s="95">
        <v>893407</v>
      </c>
      <c r="O40" s="95">
        <v>330534</v>
      </c>
      <c r="P40" s="95">
        <v>1742676</v>
      </c>
    </row>
    <row r="41" spans="1:16" s="1" customFormat="1" x14ac:dyDescent="0.3">
      <c r="B41" s="1" t="s">
        <v>561</v>
      </c>
      <c r="C41" s="96">
        <v>56160.6275475</v>
      </c>
      <c r="D41" s="96">
        <v>-76364.774442000009</v>
      </c>
      <c r="E41" s="96">
        <v>-25738.630652749969</v>
      </c>
      <c r="F41" s="96">
        <v>-39287.104088999971</v>
      </c>
      <c r="G41" s="96">
        <v>87653.895464000001</v>
      </c>
      <c r="H41" s="96">
        <v>899130.90203599981</v>
      </c>
      <c r="I41" s="96">
        <v>0</v>
      </c>
      <c r="J41" s="96">
        <v>0</v>
      </c>
      <c r="K41" s="96">
        <v>-335377</v>
      </c>
      <c r="L41" s="96">
        <v>3363</v>
      </c>
      <c r="M41" s="96">
        <v>0</v>
      </c>
      <c r="N41" s="96">
        <v>0</v>
      </c>
      <c r="O41" s="96">
        <v>0</v>
      </c>
      <c r="P41" s="96">
        <v>0</v>
      </c>
    </row>
    <row r="42" spans="1:16" s="1" customFormat="1" x14ac:dyDescent="0.3">
      <c r="B42" s="49" t="s">
        <v>562</v>
      </c>
      <c r="C42" s="95">
        <v>1609138.9465099981</v>
      </c>
      <c r="D42" s="95">
        <v>2529923.9485800005</v>
      </c>
      <c r="E42" s="95">
        <v>964560.95044000307</v>
      </c>
      <c r="F42" s="95">
        <v>610008.94047000166</v>
      </c>
      <c r="G42" s="95">
        <v>2716375.3600100004</v>
      </c>
      <c r="H42" s="95">
        <v>1400717.639990001</v>
      </c>
      <c r="I42" s="95">
        <v>-88.000000001396984</v>
      </c>
      <c r="J42" s="95">
        <v>-478622.55915199919</v>
      </c>
      <c r="K42" s="95">
        <v>405963</v>
      </c>
      <c r="L42" s="95">
        <v>1618904</v>
      </c>
      <c r="M42" s="95">
        <v>1476587</v>
      </c>
      <c r="N42" s="95">
        <v>893407</v>
      </c>
      <c r="O42" s="95">
        <v>330534</v>
      </c>
      <c r="P42" s="95">
        <v>1742676</v>
      </c>
    </row>
    <row r="43" spans="1:16" s="1" customFormat="1" x14ac:dyDescent="0.3">
      <c r="C43" s="58"/>
      <c r="D43" s="12"/>
      <c r="E43" s="12"/>
      <c r="F43" s="33"/>
      <c r="G43" s="33"/>
      <c r="H43" s="33"/>
      <c r="I43" s="33"/>
      <c r="J43" s="33"/>
      <c r="K43" s="33"/>
      <c r="L43" s="33"/>
      <c r="M43" s="33"/>
      <c r="N43" s="33"/>
    </row>
    <row r="44" spans="1:16" s="1" customFormat="1" x14ac:dyDescent="0.3"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6" s="1" customFormat="1" x14ac:dyDescent="0.3">
      <c r="B45" s="80" t="s">
        <v>668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1:16" s="35" customFormat="1" ht="18.75" customHeight="1" x14ac:dyDescent="0.35">
      <c r="A46" s="36"/>
      <c r="B46" s="80" t="s">
        <v>669</v>
      </c>
    </row>
    <row r="47" spans="1:16" s="35" customFormat="1" ht="18.75" customHeight="1" x14ac:dyDescent="0.3">
      <c r="A47" s="36"/>
      <c r="B47" s="83" t="s">
        <v>670</v>
      </c>
      <c r="C47" s="1"/>
      <c r="D47" s="1"/>
      <c r="E47" s="1"/>
      <c r="F47" s="1"/>
      <c r="G47" s="1"/>
    </row>
    <row r="48" spans="1:16" s="35" customFormat="1" ht="18.75" customHeight="1" x14ac:dyDescent="0.35">
      <c r="A48" s="125"/>
      <c r="B48" s="83" t="s">
        <v>671</v>
      </c>
    </row>
    <row r="49" spans="1:14" s="35" customFormat="1" ht="18.75" customHeight="1" x14ac:dyDescent="0.35">
      <c r="A49" s="125"/>
    </row>
    <row r="50" spans="1:14" s="35" customFormat="1" ht="18.75" customHeight="1" x14ac:dyDescent="0.35">
      <c r="A50" s="125"/>
    </row>
    <row r="51" spans="1:14" s="1" customFormat="1" x14ac:dyDescent="0.3"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</row>
    <row r="52" spans="1:14" s="1" customFormat="1" x14ac:dyDescent="0.3"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</row>
  </sheetData>
  <mergeCells count="6">
    <mergeCell ref="O3:P3"/>
    <mergeCell ref="B2:B3"/>
    <mergeCell ref="A48:A50"/>
    <mergeCell ref="C3:F3"/>
    <mergeCell ref="G3:J3"/>
    <mergeCell ref="K3:N3"/>
  </mergeCells>
  <pageMargins left="0.511811024" right="0.511811024" top="0.78740157499999996" bottom="0.78740157499999996" header="0.31496062000000002" footer="0.31496062000000002"/>
  <pageSetup orientation="portrait" r:id="rId1"/>
  <headerFooter>
    <oddFooter>&amp;C_x000D_&amp;1#&amp;"Calibri"&amp;10&amp;K008000 Classificação: Pública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68022-0AED-4091-9106-B838E1BA67E7}">
  <sheetPr codeName="Planilha7"/>
  <dimension ref="A1:H103"/>
  <sheetViews>
    <sheetView showGridLines="0" zoomScale="55" zoomScaleNormal="5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3" sqref="D13"/>
    </sheetView>
  </sheetViews>
  <sheetFormatPr defaultColWidth="8.453125" defaultRowHeight="13.5" x14ac:dyDescent="0.3"/>
  <cols>
    <col min="1" max="1" width="2.1796875" style="19" customWidth="1"/>
    <col min="2" max="2" width="71.6328125" style="19" customWidth="1"/>
    <col min="3" max="3" width="15" style="1" customWidth="1"/>
    <col min="4" max="8" width="15" style="19" customWidth="1"/>
    <col min="9" max="16384" width="8.453125" style="19"/>
  </cols>
  <sheetData>
    <row r="1" spans="2:8" s="1" customFormat="1" ht="14.5" customHeight="1" x14ac:dyDescent="0.3"/>
    <row r="2" spans="2:8" s="1" customFormat="1" ht="14.5" customHeight="1" x14ac:dyDescent="0.3">
      <c r="B2" s="126" t="s">
        <v>42</v>
      </c>
    </row>
    <row r="3" spans="2:8" s="1" customFormat="1" ht="14.5" customHeight="1" x14ac:dyDescent="0.3">
      <c r="B3" s="127"/>
      <c r="C3" s="121">
        <v>2023</v>
      </c>
      <c r="D3" s="121"/>
      <c r="E3" s="121"/>
      <c r="G3" s="128">
        <v>2024</v>
      </c>
      <c r="H3" s="128"/>
    </row>
    <row r="4" spans="2:8" s="1" customFormat="1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</row>
    <row r="5" spans="2:8" s="1" customFormat="1" x14ac:dyDescent="0.3">
      <c r="B5" s="49" t="s">
        <v>588</v>
      </c>
      <c r="C5" s="107">
        <v>9210</v>
      </c>
      <c r="D5" s="107">
        <v>9246</v>
      </c>
      <c r="E5" s="107">
        <v>8781</v>
      </c>
      <c r="F5" s="107">
        <v>9922</v>
      </c>
      <c r="G5" s="107">
        <v>8718</v>
      </c>
      <c r="H5" s="107">
        <v>8395</v>
      </c>
    </row>
    <row r="6" spans="2:8" s="1" customFormat="1" x14ac:dyDescent="0.3">
      <c r="B6" s="3"/>
      <c r="C6" s="108"/>
      <c r="D6" s="108"/>
      <c r="E6" s="108"/>
      <c r="F6" s="108"/>
      <c r="G6" s="108"/>
      <c r="H6" s="108"/>
    </row>
    <row r="7" spans="2:8" s="1" customFormat="1" x14ac:dyDescent="0.3">
      <c r="B7" s="66" t="s">
        <v>78</v>
      </c>
      <c r="C7" s="109">
        <v>6560</v>
      </c>
      <c r="D7" s="109">
        <v>6417</v>
      </c>
      <c r="E7" s="109">
        <v>6417</v>
      </c>
      <c r="F7" s="109">
        <v>7221</v>
      </c>
      <c r="G7" s="109">
        <v>5933</v>
      </c>
      <c r="H7" s="109">
        <v>5828</v>
      </c>
    </row>
    <row r="8" spans="2:8" s="1" customFormat="1" x14ac:dyDescent="0.3">
      <c r="B8" s="56" t="s">
        <v>589</v>
      </c>
      <c r="C8" s="96">
        <v>2626</v>
      </c>
      <c r="D8" s="96">
        <v>2508</v>
      </c>
      <c r="E8" s="96">
        <v>2805</v>
      </c>
      <c r="F8" s="96">
        <v>3460</v>
      </c>
      <c r="G8" s="96">
        <v>3003</v>
      </c>
      <c r="H8" s="96">
        <v>3345</v>
      </c>
    </row>
    <row r="9" spans="2:8" s="1" customFormat="1" x14ac:dyDescent="0.3">
      <c r="B9" s="55" t="s">
        <v>590</v>
      </c>
      <c r="C9" s="97">
        <v>1395</v>
      </c>
      <c r="D9" s="97">
        <v>1428</v>
      </c>
      <c r="E9" s="97">
        <v>1409</v>
      </c>
      <c r="F9" s="97">
        <v>1400</v>
      </c>
      <c r="G9" s="97">
        <v>681</v>
      </c>
      <c r="H9" s="97">
        <v>380</v>
      </c>
    </row>
    <row r="10" spans="2:8" s="1" customFormat="1" x14ac:dyDescent="0.3">
      <c r="B10" s="56" t="s">
        <v>591</v>
      </c>
      <c r="C10" s="96">
        <v>1074</v>
      </c>
      <c r="D10" s="96">
        <v>946</v>
      </c>
      <c r="E10" s="96">
        <v>900</v>
      </c>
      <c r="F10" s="96">
        <v>934</v>
      </c>
      <c r="G10" s="96">
        <v>761</v>
      </c>
      <c r="H10" s="96">
        <v>792</v>
      </c>
    </row>
    <row r="11" spans="2:8" s="1" customFormat="1" x14ac:dyDescent="0.3">
      <c r="B11" s="55" t="s">
        <v>592</v>
      </c>
      <c r="C11" s="97">
        <v>435</v>
      </c>
      <c r="D11" s="97">
        <v>515</v>
      </c>
      <c r="E11" s="97">
        <v>343</v>
      </c>
      <c r="F11" s="97">
        <v>387</v>
      </c>
      <c r="G11" s="97">
        <v>701</v>
      </c>
      <c r="H11" s="97">
        <v>514</v>
      </c>
    </row>
    <row r="12" spans="2:8" s="1" customFormat="1" x14ac:dyDescent="0.3">
      <c r="B12" s="56" t="s">
        <v>593</v>
      </c>
      <c r="C12" s="96">
        <v>1030</v>
      </c>
      <c r="D12" s="96">
        <v>1020</v>
      </c>
      <c r="E12" s="96">
        <v>961</v>
      </c>
      <c r="F12" s="96">
        <v>1040</v>
      </c>
      <c r="G12" s="96">
        <v>787</v>
      </c>
      <c r="H12" s="96">
        <v>798</v>
      </c>
    </row>
    <row r="13" spans="2:8" s="1" customFormat="1" x14ac:dyDescent="0.3">
      <c r="B13" s="72" t="s">
        <v>43</v>
      </c>
      <c r="C13" s="110"/>
      <c r="D13" s="111"/>
      <c r="E13" s="111"/>
      <c r="F13" s="111"/>
      <c r="G13" s="111"/>
      <c r="H13" s="111"/>
    </row>
    <row r="14" spans="2:8" s="1" customFormat="1" x14ac:dyDescent="0.3">
      <c r="B14" s="68" t="s">
        <v>44</v>
      </c>
      <c r="C14" s="112">
        <v>0</v>
      </c>
      <c r="D14" s="112">
        <v>69</v>
      </c>
      <c r="E14" s="112">
        <v>0</v>
      </c>
      <c r="F14" s="112">
        <v>0</v>
      </c>
      <c r="G14" s="112">
        <v>0</v>
      </c>
      <c r="H14" s="112">
        <v>0</v>
      </c>
    </row>
    <row r="15" spans="2:8" s="1" customFormat="1" x14ac:dyDescent="0.3">
      <c r="B15" s="85" t="s">
        <v>724</v>
      </c>
      <c r="C15" s="112">
        <v>0</v>
      </c>
      <c r="D15" s="112">
        <v>0</v>
      </c>
      <c r="E15" s="112">
        <v>0</v>
      </c>
      <c r="F15" s="112">
        <v>0</v>
      </c>
      <c r="G15" s="112">
        <v>0</v>
      </c>
      <c r="H15" s="112">
        <v>0</v>
      </c>
    </row>
    <row r="16" spans="2:8" s="1" customFormat="1" x14ac:dyDescent="0.3">
      <c r="B16" s="85" t="s">
        <v>725</v>
      </c>
      <c r="C16" s="112">
        <v>0</v>
      </c>
      <c r="D16" s="112">
        <v>0</v>
      </c>
      <c r="E16" s="112">
        <v>-50</v>
      </c>
      <c r="F16" s="112">
        <v>0</v>
      </c>
      <c r="G16" s="112">
        <v>0</v>
      </c>
      <c r="H16" s="112">
        <v>0</v>
      </c>
    </row>
    <row r="17" spans="2:8" s="1" customFormat="1" x14ac:dyDescent="0.3">
      <c r="B17" s="85" t="s">
        <v>681</v>
      </c>
      <c r="C17" s="112">
        <v>56</v>
      </c>
      <c r="D17" s="112">
        <v>-56</v>
      </c>
      <c r="E17" s="112">
        <v>0</v>
      </c>
      <c r="F17" s="112">
        <v>0</v>
      </c>
      <c r="G17" s="112">
        <v>0</v>
      </c>
      <c r="H17" s="112">
        <v>0</v>
      </c>
    </row>
    <row r="18" spans="2:8" s="1" customFormat="1" x14ac:dyDescent="0.3">
      <c r="B18" s="67" t="s">
        <v>82</v>
      </c>
      <c r="C18" s="113">
        <v>6616</v>
      </c>
      <c r="D18" s="113">
        <v>6430</v>
      </c>
      <c r="E18" s="113">
        <v>6367</v>
      </c>
      <c r="F18" s="113">
        <v>7221</v>
      </c>
      <c r="G18" s="113">
        <v>5933</v>
      </c>
      <c r="H18" s="113">
        <v>5828</v>
      </c>
    </row>
    <row r="19" spans="2:8" s="3" customFormat="1" x14ac:dyDescent="0.3">
      <c r="B19" s="55"/>
      <c r="C19" s="97"/>
      <c r="D19" s="97"/>
      <c r="E19" s="97"/>
      <c r="F19" s="97"/>
      <c r="G19" s="97"/>
      <c r="H19" s="97"/>
    </row>
    <row r="20" spans="2:8" s="1" customFormat="1" x14ac:dyDescent="0.3">
      <c r="B20" s="3" t="s">
        <v>79</v>
      </c>
      <c r="C20" s="114">
        <v>4336</v>
      </c>
      <c r="D20" s="114">
        <v>4471</v>
      </c>
      <c r="E20" s="114">
        <v>4067</v>
      </c>
      <c r="F20" s="114">
        <v>4558</v>
      </c>
      <c r="G20" s="114">
        <v>4559</v>
      </c>
      <c r="H20" s="114">
        <v>4395</v>
      </c>
    </row>
    <row r="21" spans="2:8" x14ac:dyDescent="0.3">
      <c r="B21" s="55" t="s">
        <v>594</v>
      </c>
      <c r="C21" s="98">
        <v>1753</v>
      </c>
      <c r="D21" s="98">
        <v>1877</v>
      </c>
      <c r="E21" s="98">
        <v>1982</v>
      </c>
      <c r="F21" s="98">
        <v>1723</v>
      </c>
      <c r="G21" s="98">
        <v>1899</v>
      </c>
      <c r="H21" s="98">
        <v>2058</v>
      </c>
    </row>
    <row r="22" spans="2:8" s="1" customFormat="1" x14ac:dyDescent="0.3">
      <c r="B22" s="56" t="s">
        <v>595</v>
      </c>
      <c r="C22" s="96">
        <v>2299</v>
      </c>
      <c r="D22" s="96">
        <v>1994</v>
      </c>
      <c r="E22" s="96">
        <v>1280</v>
      </c>
      <c r="F22" s="96">
        <v>1562</v>
      </c>
      <c r="G22" s="96">
        <v>2074</v>
      </c>
      <c r="H22" s="96">
        <v>1616</v>
      </c>
    </row>
    <row r="23" spans="2:8" x14ac:dyDescent="0.3">
      <c r="B23" s="55" t="s">
        <v>596</v>
      </c>
      <c r="C23" s="98">
        <v>284</v>
      </c>
      <c r="D23" s="98">
        <v>600</v>
      </c>
      <c r="E23" s="98">
        <v>805</v>
      </c>
      <c r="F23" s="98">
        <v>1272</v>
      </c>
      <c r="G23" s="98">
        <v>586</v>
      </c>
      <c r="H23" s="98">
        <v>721</v>
      </c>
    </row>
    <row r="24" spans="2:8" s="1" customFormat="1" x14ac:dyDescent="0.3">
      <c r="B24" s="3" t="s">
        <v>597</v>
      </c>
      <c r="C24" s="94">
        <v>101</v>
      </c>
      <c r="D24" s="94">
        <v>132</v>
      </c>
      <c r="E24" s="94">
        <v>114</v>
      </c>
      <c r="F24" s="94">
        <v>79</v>
      </c>
      <c r="G24" s="94">
        <v>79</v>
      </c>
      <c r="H24" s="94">
        <v>57</v>
      </c>
    </row>
    <row r="25" spans="2:8" s="3" customFormat="1" x14ac:dyDescent="0.3">
      <c r="B25" s="49" t="s">
        <v>598</v>
      </c>
      <c r="C25" s="95">
        <v>-1787</v>
      </c>
      <c r="D25" s="95">
        <v>-1775</v>
      </c>
      <c r="E25" s="95">
        <v>-1818</v>
      </c>
      <c r="F25" s="95">
        <v>-1936</v>
      </c>
      <c r="G25" s="95">
        <v>-1853</v>
      </c>
      <c r="H25" s="95">
        <v>-1884</v>
      </c>
    </row>
    <row r="26" spans="2:8" s="1" customFormat="1" x14ac:dyDescent="0.3">
      <c r="B26" s="72" t="s">
        <v>43</v>
      </c>
      <c r="C26" s="110"/>
      <c r="D26" s="111"/>
      <c r="E26" s="111"/>
      <c r="F26" s="111"/>
      <c r="G26" s="111"/>
      <c r="H26" s="111"/>
    </row>
    <row r="27" spans="2:8" s="1" customFormat="1" x14ac:dyDescent="0.3">
      <c r="B27" s="68" t="s">
        <v>727</v>
      </c>
      <c r="C27" s="112">
        <v>0</v>
      </c>
      <c r="D27" s="112">
        <v>0</v>
      </c>
      <c r="E27" s="112">
        <v>-32</v>
      </c>
      <c r="F27" s="112">
        <v>0</v>
      </c>
      <c r="G27" s="112">
        <v>0</v>
      </c>
      <c r="H27" s="112">
        <v>0</v>
      </c>
    </row>
    <row r="28" spans="2:8" s="1" customFormat="1" x14ac:dyDescent="0.3">
      <c r="B28" s="67" t="s">
        <v>726</v>
      </c>
      <c r="C28" s="113">
        <v>-1787</v>
      </c>
      <c r="D28" s="113">
        <v>-1775</v>
      </c>
      <c r="E28" s="113">
        <v>-1850</v>
      </c>
      <c r="F28" s="113">
        <v>-1936</v>
      </c>
      <c r="G28" s="113">
        <v>-1853</v>
      </c>
      <c r="H28" s="113">
        <v>-1884</v>
      </c>
    </row>
    <row r="29" spans="2:8" s="3" customFormat="1" x14ac:dyDescent="0.3">
      <c r="C29" s="94"/>
      <c r="D29" s="94"/>
      <c r="E29" s="94"/>
      <c r="F29" s="94"/>
      <c r="G29" s="94"/>
      <c r="H29" s="94"/>
    </row>
    <row r="30" spans="2:8" s="3" customFormat="1" x14ac:dyDescent="0.3">
      <c r="B30" s="66" t="s">
        <v>81</v>
      </c>
      <c r="C30" s="109">
        <v>-5721</v>
      </c>
      <c r="D30" s="109">
        <v>-4252</v>
      </c>
      <c r="E30" s="109">
        <v>-6348</v>
      </c>
      <c r="F30" s="109">
        <v>-10313</v>
      </c>
      <c r="G30" s="109">
        <v>-5678</v>
      </c>
      <c r="H30" s="109">
        <v>-5642</v>
      </c>
    </row>
    <row r="31" spans="2:8" s="3" customFormat="1" x14ac:dyDescent="0.3">
      <c r="B31" s="56" t="s">
        <v>599</v>
      </c>
      <c r="C31" s="96">
        <v>-971</v>
      </c>
      <c r="D31" s="96">
        <v>-1594</v>
      </c>
      <c r="E31" s="96">
        <v>-1003</v>
      </c>
      <c r="F31" s="96">
        <v>-1217</v>
      </c>
      <c r="G31" s="96">
        <v>-978</v>
      </c>
      <c r="H31" s="96">
        <v>-934</v>
      </c>
    </row>
    <row r="32" spans="2:8" s="3" customFormat="1" x14ac:dyDescent="0.3">
      <c r="B32" s="55" t="s">
        <v>600</v>
      </c>
      <c r="C32" s="97">
        <v>-45</v>
      </c>
      <c r="D32" s="97">
        <v>-56</v>
      </c>
      <c r="E32" s="97">
        <v>-51</v>
      </c>
      <c r="F32" s="97">
        <v>-99</v>
      </c>
      <c r="G32" s="97">
        <v>-46</v>
      </c>
      <c r="H32" s="97">
        <v>-37</v>
      </c>
    </row>
    <row r="33" spans="2:8" s="3" customFormat="1" x14ac:dyDescent="0.3">
      <c r="B33" s="62" t="s">
        <v>601</v>
      </c>
      <c r="C33" s="96">
        <v>-495</v>
      </c>
      <c r="D33" s="96">
        <v>-610</v>
      </c>
      <c r="E33" s="96">
        <v>-601</v>
      </c>
      <c r="F33" s="96">
        <v>-656</v>
      </c>
      <c r="G33" s="96">
        <v>-439</v>
      </c>
      <c r="H33" s="96">
        <v>-457</v>
      </c>
    </row>
    <row r="34" spans="2:8" s="3" customFormat="1" x14ac:dyDescent="0.3">
      <c r="B34" s="55" t="s">
        <v>602</v>
      </c>
      <c r="C34" s="97">
        <v>-639</v>
      </c>
      <c r="D34" s="97">
        <v>-641</v>
      </c>
      <c r="E34" s="97">
        <v>-807</v>
      </c>
      <c r="F34" s="97">
        <v>-942</v>
      </c>
      <c r="G34" s="97">
        <v>-737</v>
      </c>
      <c r="H34" s="97">
        <v>-797</v>
      </c>
    </row>
    <row r="35" spans="2:8" s="3" customFormat="1" x14ac:dyDescent="0.3">
      <c r="B35" s="56" t="s">
        <v>603</v>
      </c>
      <c r="C35" s="96">
        <v>-810</v>
      </c>
      <c r="D35" s="96">
        <v>-812</v>
      </c>
      <c r="E35" s="96">
        <v>-876</v>
      </c>
      <c r="F35" s="96">
        <v>-984</v>
      </c>
      <c r="G35" s="96">
        <v>-972</v>
      </c>
      <c r="H35" s="96">
        <v>-999</v>
      </c>
    </row>
    <row r="36" spans="2:8" s="3" customFormat="1" x14ac:dyDescent="0.3">
      <c r="B36" s="55" t="s">
        <v>604</v>
      </c>
      <c r="C36" s="97">
        <v>-442</v>
      </c>
      <c r="D36" s="97">
        <v>-488</v>
      </c>
      <c r="E36" s="97">
        <v>-510</v>
      </c>
      <c r="F36" s="97">
        <v>-602</v>
      </c>
      <c r="G36" s="97">
        <v>-506</v>
      </c>
      <c r="H36" s="97">
        <v>-464</v>
      </c>
    </row>
    <row r="37" spans="2:8" s="3" customFormat="1" x14ac:dyDescent="0.3">
      <c r="B37" s="56" t="s">
        <v>605</v>
      </c>
      <c r="C37" s="96">
        <v>-398</v>
      </c>
      <c r="D37" s="96">
        <v>-656</v>
      </c>
      <c r="E37" s="96">
        <v>-866</v>
      </c>
      <c r="F37" s="96">
        <v>-1371</v>
      </c>
      <c r="G37" s="96">
        <v>-642</v>
      </c>
      <c r="H37" s="96">
        <v>-787</v>
      </c>
    </row>
    <row r="38" spans="2:8" s="3" customFormat="1" x14ac:dyDescent="0.3">
      <c r="B38" s="55" t="s">
        <v>606</v>
      </c>
      <c r="C38" s="97">
        <v>-716</v>
      </c>
      <c r="D38" s="97">
        <v>1659</v>
      </c>
      <c r="E38" s="97">
        <v>220</v>
      </c>
      <c r="F38" s="97">
        <v>-3359</v>
      </c>
      <c r="G38" s="97">
        <v>-196</v>
      </c>
      <c r="H38" s="97">
        <v>1</v>
      </c>
    </row>
    <row r="39" spans="2:8" s="3" customFormat="1" x14ac:dyDescent="0.3">
      <c r="B39" s="56" t="s">
        <v>607</v>
      </c>
      <c r="C39" s="96">
        <v>-903</v>
      </c>
      <c r="D39" s="96">
        <v>-894</v>
      </c>
      <c r="E39" s="96">
        <v>-925</v>
      </c>
      <c r="F39" s="96">
        <v>-899</v>
      </c>
      <c r="G39" s="96">
        <v>-997</v>
      </c>
      <c r="H39" s="96">
        <v>-968</v>
      </c>
    </row>
    <row r="40" spans="2:8" s="3" customFormat="1" x14ac:dyDescent="0.3">
      <c r="B40" s="55" t="s">
        <v>608</v>
      </c>
      <c r="C40" s="97">
        <v>0</v>
      </c>
      <c r="D40" s="97">
        <v>0</v>
      </c>
      <c r="E40" s="97">
        <v>-12</v>
      </c>
      <c r="F40" s="97">
        <v>0</v>
      </c>
      <c r="G40" s="97">
        <v>0</v>
      </c>
      <c r="H40" s="97">
        <v>0</v>
      </c>
    </row>
    <row r="41" spans="2:8" s="3" customFormat="1" x14ac:dyDescent="0.3">
      <c r="B41" s="56" t="s">
        <v>609</v>
      </c>
      <c r="C41" s="96">
        <v>-302</v>
      </c>
      <c r="D41" s="96">
        <v>-160</v>
      </c>
      <c r="E41" s="96">
        <v>-917</v>
      </c>
      <c r="F41" s="96">
        <v>-184</v>
      </c>
      <c r="G41" s="96">
        <v>-165</v>
      </c>
      <c r="H41" s="96">
        <v>-200</v>
      </c>
    </row>
    <row r="42" spans="2:8" s="1" customFormat="1" x14ac:dyDescent="0.3">
      <c r="B42" s="72" t="s">
        <v>610</v>
      </c>
      <c r="C42" s="110"/>
      <c r="D42" s="110"/>
      <c r="E42" s="110"/>
      <c r="F42" s="110"/>
      <c r="G42" s="110"/>
      <c r="H42" s="110"/>
    </row>
    <row r="43" spans="2:8" s="1" customFormat="1" x14ac:dyDescent="0.3">
      <c r="B43" s="68" t="s">
        <v>37</v>
      </c>
      <c r="C43" s="112">
        <v>42</v>
      </c>
      <c r="D43" s="112">
        <v>553</v>
      </c>
      <c r="E43" s="112">
        <v>718</v>
      </c>
      <c r="F43" s="112">
        <v>341</v>
      </c>
      <c r="G43" s="112">
        <v>33</v>
      </c>
      <c r="H43" s="112">
        <v>53</v>
      </c>
    </row>
    <row r="44" spans="2:8" s="1" customFormat="1" x14ac:dyDescent="0.3">
      <c r="B44" s="68" t="s">
        <v>38</v>
      </c>
      <c r="C44" s="112">
        <v>576</v>
      </c>
      <c r="D44" s="112">
        <v>-1604</v>
      </c>
      <c r="E44" s="112">
        <v>-288</v>
      </c>
      <c r="F44" s="112">
        <v>2741</v>
      </c>
      <c r="G44" s="112">
        <v>-118</v>
      </c>
      <c r="H44" s="112">
        <v>-270</v>
      </c>
    </row>
    <row r="45" spans="2:8" s="1" customFormat="1" x14ac:dyDescent="0.3">
      <c r="B45" s="68" t="s">
        <v>724</v>
      </c>
      <c r="C45" s="112">
        <v>0</v>
      </c>
      <c r="D45" s="112">
        <v>0</v>
      </c>
      <c r="E45" s="112">
        <v>0</v>
      </c>
      <c r="F45" s="112">
        <v>0</v>
      </c>
      <c r="G45" s="112">
        <v>0</v>
      </c>
      <c r="H45" s="112">
        <v>0</v>
      </c>
    </row>
    <row r="46" spans="2:8" s="1" customFormat="1" x14ac:dyDescent="0.3">
      <c r="B46" s="69" t="s">
        <v>40</v>
      </c>
      <c r="C46" s="112">
        <v>0</v>
      </c>
      <c r="D46" s="112">
        <v>0</v>
      </c>
      <c r="E46" s="112">
        <v>12</v>
      </c>
      <c r="F46" s="112">
        <v>0</v>
      </c>
      <c r="G46" s="112">
        <v>0</v>
      </c>
      <c r="H46" s="112">
        <v>0</v>
      </c>
    </row>
    <row r="47" spans="2:8" s="1" customFormat="1" x14ac:dyDescent="0.3">
      <c r="B47" s="68" t="s">
        <v>39</v>
      </c>
      <c r="C47" s="112">
        <v>0</v>
      </c>
      <c r="D47" s="112">
        <v>-6</v>
      </c>
      <c r="E47" s="112">
        <v>40</v>
      </c>
      <c r="F47" s="112">
        <v>0</v>
      </c>
      <c r="G47" s="112">
        <v>0</v>
      </c>
      <c r="H47" s="112">
        <v>0</v>
      </c>
    </row>
    <row r="48" spans="2:8" s="1" customFormat="1" x14ac:dyDescent="0.3">
      <c r="B48" s="85" t="s">
        <v>689</v>
      </c>
      <c r="C48" s="112">
        <v>0</v>
      </c>
      <c r="D48" s="112">
        <v>0</v>
      </c>
      <c r="E48" s="112">
        <v>0</v>
      </c>
      <c r="F48" s="112">
        <v>-49</v>
      </c>
      <c r="G48" s="112">
        <v>0</v>
      </c>
      <c r="H48" s="112">
        <v>0</v>
      </c>
    </row>
    <row r="49" spans="2:8" s="1" customFormat="1" x14ac:dyDescent="0.3">
      <c r="B49" s="85" t="s">
        <v>728</v>
      </c>
      <c r="C49" s="112">
        <v>0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</row>
    <row r="50" spans="2:8" s="1" customFormat="1" x14ac:dyDescent="0.3">
      <c r="B50" s="67" t="s">
        <v>80</v>
      </c>
      <c r="C50" s="113">
        <v>-5103</v>
      </c>
      <c r="D50" s="113">
        <v>-5309</v>
      </c>
      <c r="E50" s="113">
        <v>-5866</v>
      </c>
      <c r="F50" s="113">
        <v>-7280</v>
      </c>
      <c r="G50" s="113">
        <v>-5763</v>
      </c>
      <c r="H50" s="113">
        <v>-5859</v>
      </c>
    </row>
    <row r="51" spans="2:8" s="3" customFormat="1" x14ac:dyDescent="0.3">
      <c r="B51" s="49"/>
      <c r="C51" s="95"/>
      <c r="D51" s="95"/>
      <c r="E51" s="95"/>
      <c r="F51" s="95"/>
      <c r="G51" s="95"/>
      <c r="H51" s="95"/>
    </row>
    <row r="52" spans="2:8" s="3" customFormat="1" x14ac:dyDescent="0.3">
      <c r="B52" s="3" t="s">
        <v>611</v>
      </c>
      <c r="C52" s="94">
        <v>509</v>
      </c>
      <c r="D52" s="94">
        <v>631</v>
      </c>
      <c r="E52" s="94">
        <v>659</v>
      </c>
      <c r="F52" s="94">
        <v>264</v>
      </c>
      <c r="G52" s="94">
        <v>576</v>
      </c>
      <c r="H52" s="94">
        <v>700</v>
      </c>
    </row>
    <row r="53" spans="2:8" s="3" customFormat="1" x14ac:dyDescent="0.3">
      <c r="B53" s="49" t="s">
        <v>612</v>
      </c>
      <c r="C53" s="95">
        <v>-11</v>
      </c>
      <c r="D53" s="95">
        <v>73</v>
      </c>
      <c r="E53" s="95">
        <v>798</v>
      </c>
      <c r="F53" s="95">
        <v>283</v>
      </c>
      <c r="G53" s="95">
        <v>5</v>
      </c>
      <c r="H53" s="95">
        <v>8</v>
      </c>
    </row>
    <row r="54" spans="2:8" s="3" customFormat="1" x14ac:dyDescent="0.3">
      <c r="C54" s="94"/>
      <c r="D54" s="94"/>
      <c r="E54" s="94"/>
      <c r="F54" s="94"/>
      <c r="G54" s="94"/>
      <c r="H54" s="94"/>
    </row>
    <row r="55" spans="2:8" s="1" customFormat="1" x14ac:dyDescent="0.3">
      <c r="B55" s="77" t="s">
        <v>71</v>
      </c>
      <c r="C55" s="109">
        <v>4889</v>
      </c>
      <c r="D55" s="109">
        <v>6593</v>
      </c>
      <c r="E55" s="109">
        <v>4816</v>
      </c>
      <c r="F55" s="109">
        <v>1054</v>
      </c>
      <c r="G55" s="109">
        <v>4621</v>
      </c>
      <c r="H55" s="109">
        <v>4430</v>
      </c>
    </row>
    <row r="56" spans="2:8" s="1" customFormat="1" x14ac:dyDescent="0.3">
      <c r="B56" s="74" t="s">
        <v>67</v>
      </c>
      <c r="C56" s="115">
        <v>741</v>
      </c>
      <c r="D56" s="115">
        <v>1616</v>
      </c>
      <c r="E56" s="115">
        <v>1477</v>
      </c>
      <c r="F56" s="115">
        <v>893</v>
      </c>
      <c r="G56" s="115">
        <v>331</v>
      </c>
      <c r="H56" s="115">
        <v>1743</v>
      </c>
    </row>
    <row r="57" spans="2:8" s="1" customFormat="1" x14ac:dyDescent="0.3">
      <c r="B57" s="65" t="s">
        <v>68</v>
      </c>
      <c r="C57" s="97">
        <v>448</v>
      </c>
      <c r="D57" s="97">
        <v>524</v>
      </c>
      <c r="E57" s="97">
        <v>-705</v>
      </c>
      <c r="F57" s="97">
        <v>-3265</v>
      </c>
      <c r="G57" s="97">
        <v>305</v>
      </c>
      <c r="H57" s="97">
        <v>-1203</v>
      </c>
    </row>
    <row r="58" spans="2:8" s="1" customFormat="1" x14ac:dyDescent="0.3">
      <c r="B58" s="75" t="s">
        <v>69</v>
      </c>
      <c r="C58" s="96">
        <v>2797</v>
      </c>
      <c r="D58" s="96">
        <v>3559</v>
      </c>
      <c r="E58" s="96">
        <v>3119</v>
      </c>
      <c r="F58" s="96">
        <v>2527</v>
      </c>
      <c r="G58" s="96">
        <v>2988</v>
      </c>
      <c r="H58" s="96">
        <v>2922</v>
      </c>
    </row>
    <row r="59" spans="2:8" s="3" customFormat="1" x14ac:dyDescent="0.3">
      <c r="B59" s="73" t="s">
        <v>70</v>
      </c>
      <c r="C59" s="116">
        <v>903</v>
      </c>
      <c r="D59" s="116">
        <v>894</v>
      </c>
      <c r="E59" s="116">
        <v>925</v>
      </c>
      <c r="F59" s="116">
        <v>899</v>
      </c>
      <c r="G59" s="116">
        <v>997</v>
      </c>
      <c r="H59" s="116">
        <v>968</v>
      </c>
    </row>
    <row r="60" spans="2:8" s="3" customFormat="1" x14ac:dyDescent="0.3">
      <c r="B60" s="72" t="s">
        <v>613</v>
      </c>
      <c r="C60" s="117"/>
      <c r="D60" s="117"/>
      <c r="E60" s="117"/>
      <c r="F60" s="117"/>
      <c r="G60" s="117"/>
      <c r="H60" s="117"/>
    </row>
    <row r="61" spans="2:8" s="3" customFormat="1" x14ac:dyDescent="0.3">
      <c r="B61" s="70" t="s">
        <v>72</v>
      </c>
      <c r="C61" s="112">
        <v>56</v>
      </c>
      <c r="D61" s="112">
        <v>13</v>
      </c>
      <c r="E61" s="112">
        <v>-82</v>
      </c>
      <c r="F61" s="112">
        <v>0</v>
      </c>
      <c r="G61" s="112">
        <v>0</v>
      </c>
      <c r="H61" s="112">
        <v>0</v>
      </c>
    </row>
    <row r="62" spans="2:8" s="3" customFormat="1" x14ac:dyDescent="0.3">
      <c r="B62" s="70" t="s">
        <v>73</v>
      </c>
      <c r="C62" s="112">
        <v>42</v>
      </c>
      <c r="D62" s="112">
        <v>547</v>
      </c>
      <c r="E62" s="112">
        <v>770</v>
      </c>
      <c r="F62" s="112">
        <v>292</v>
      </c>
      <c r="G62" s="112">
        <v>33</v>
      </c>
      <c r="H62" s="112">
        <v>53</v>
      </c>
    </row>
    <row r="63" spans="2:8" s="3" customFormat="1" x14ac:dyDescent="0.3">
      <c r="B63" s="71" t="s">
        <v>74</v>
      </c>
      <c r="C63" s="118">
        <v>576</v>
      </c>
      <c r="D63" s="119">
        <v>-1604</v>
      </c>
      <c r="E63" s="119">
        <v>-288</v>
      </c>
      <c r="F63" s="119">
        <v>2741</v>
      </c>
      <c r="G63" s="119">
        <v>-118</v>
      </c>
      <c r="H63" s="119">
        <v>-270</v>
      </c>
    </row>
    <row r="64" spans="2:8" s="3" customFormat="1" x14ac:dyDescent="0.3">
      <c r="B64" s="71" t="s">
        <v>75</v>
      </c>
      <c r="C64" s="118">
        <v>11</v>
      </c>
      <c r="D64" s="119">
        <v>-73</v>
      </c>
      <c r="E64" s="119">
        <v>-798</v>
      </c>
      <c r="F64" s="119">
        <v>-283</v>
      </c>
      <c r="G64" s="119">
        <v>-5</v>
      </c>
      <c r="H64" s="119">
        <v>-8</v>
      </c>
    </row>
    <row r="65" spans="2:8" s="3" customFormat="1" x14ac:dyDescent="0.3">
      <c r="B65" s="70" t="s">
        <v>76</v>
      </c>
      <c r="C65" s="112">
        <v>0</v>
      </c>
      <c r="D65" s="112">
        <v>0</v>
      </c>
      <c r="E65" s="112">
        <v>0</v>
      </c>
      <c r="F65" s="112">
        <v>0</v>
      </c>
      <c r="G65" s="112">
        <v>0</v>
      </c>
      <c r="H65" s="112">
        <v>0</v>
      </c>
    </row>
    <row r="66" spans="2:8" s="3" customFormat="1" x14ac:dyDescent="0.3">
      <c r="B66" s="67" t="s">
        <v>77</v>
      </c>
      <c r="C66" s="113">
        <v>5574</v>
      </c>
      <c r="D66" s="113">
        <v>5476</v>
      </c>
      <c r="E66" s="113">
        <v>4418</v>
      </c>
      <c r="F66" s="113">
        <v>3804</v>
      </c>
      <c r="G66" s="113">
        <v>4531</v>
      </c>
      <c r="H66" s="113">
        <v>4205</v>
      </c>
    </row>
    <row r="67" spans="2:8" s="3" customFormat="1" x14ac:dyDescent="0.3">
      <c r="B67" s="49"/>
      <c r="C67" s="95"/>
      <c r="D67" s="95"/>
      <c r="E67" s="95"/>
      <c r="F67" s="95"/>
      <c r="G67" s="95"/>
      <c r="H67" s="95"/>
    </row>
    <row r="68" spans="2:8" s="3" customFormat="1" x14ac:dyDescent="0.3">
      <c r="B68" s="66" t="s">
        <v>614</v>
      </c>
      <c r="C68" s="109">
        <v>-2797</v>
      </c>
      <c r="D68" s="109">
        <v>-3559</v>
      </c>
      <c r="E68" s="109">
        <v>-3119</v>
      </c>
      <c r="F68" s="109">
        <v>-2527</v>
      </c>
      <c r="G68" s="109">
        <v>-2988</v>
      </c>
      <c r="H68" s="109">
        <v>-2922</v>
      </c>
    </row>
    <row r="69" spans="2:8" s="3" customFormat="1" x14ac:dyDescent="0.3">
      <c r="B69" s="72" t="s">
        <v>615</v>
      </c>
      <c r="C69" s="113"/>
      <c r="D69" s="113"/>
      <c r="E69" s="113"/>
      <c r="F69" s="113"/>
      <c r="G69" s="113"/>
      <c r="H69" s="113"/>
    </row>
    <row r="70" spans="2:8" s="3" customFormat="1" x14ac:dyDescent="0.3">
      <c r="B70" s="81" t="s">
        <v>682</v>
      </c>
      <c r="C70" s="112">
        <v>-35</v>
      </c>
      <c r="D70" s="112">
        <v>-4</v>
      </c>
      <c r="E70" s="112">
        <v>-20</v>
      </c>
      <c r="F70" s="112">
        <v>20</v>
      </c>
      <c r="G70" s="112">
        <v>0</v>
      </c>
      <c r="H70" s="112">
        <v>0</v>
      </c>
    </row>
    <row r="71" spans="2:8" s="3" customFormat="1" x14ac:dyDescent="0.3">
      <c r="B71" s="81" t="s">
        <v>683</v>
      </c>
      <c r="C71" s="112">
        <v>378</v>
      </c>
      <c r="D71" s="112">
        <v>334</v>
      </c>
      <c r="E71" s="112">
        <v>315</v>
      </c>
      <c r="F71" s="112">
        <v>238</v>
      </c>
      <c r="G71" s="112">
        <v>207</v>
      </c>
      <c r="H71" s="112">
        <v>172</v>
      </c>
    </row>
    <row r="72" spans="2:8" s="3" customFormat="1" x14ac:dyDescent="0.3">
      <c r="B72" s="81" t="s">
        <v>729</v>
      </c>
      <c r="C72" s="112">
        <v>0</v>
      </c>
      <c r="D72" s="112">
        <v>0</v>
      </c>
      <c r="E72" s="112">
        <v>29</v>
      </c>
      <c r="F72" s="112">
        <v>0</v>
      </c>
      <c r="G72" s="112">
        <v>0</v>
      </c>
      <c r="H72" s="112">
        <v>0</v>
      </c>
    </row>
    <row r="73" spans="2:8" s="3" customFormat="1" x14ac:dyDescent="0.3">
      <c r="B73" s="81" t="s">
        <v>684</v>
      </c>
      <c r="C73" s="112">
        <v>0</v>
      </c>
      <c r="D73" s="112">
        <v>0</v>
      </c>
      <c r="E73" s="112">
        <v>451</v>
      </c>
      <c r="F73" s="112">
        <v>0</v>
      </c>
      <c r="G73" s="112">
        <v>0</v>
      </c>
      <c r="H73" s="112">
        <v>0</v>
      </c>
    </row>
    <row r="74" spans="2:8" s="3" customFormat="1" x14ac:dyDescent="0.3">
      <c r="B74" s="81" t="s">
        <v>685</v>
      </c>
      <c r="C74" s="112">
        <v>335</v>
      </c>
      <c r="D74" s="112">
        <v>0</v>
      </c>
      <c r="E74" s="112">
        <v>0</v>
      </c>
      <c r="F74" s="112">
        <v>0</v>
      </c>
      <c r="G74" s="112">
        <v>0</v>
      </c>
      <c r="H74" s="112"/>
    </row>
    <row r="75" spans="2:8" s="3" customFormat="1" x14ac:dyDescent="0.3">
      <c r="B75" s="85" t="s">
        <v>686</v>
      </c>
      <c r="C75" s="112">
        <v>0</v>
      </c>
      <c r="D75" s="112">
        <v>0</v>
      </c>
      <c r="E75" s="112">
        <v>0</v>
      </c>
      <c r="F75" s="112">
        <v>0</v>
      </c>
      <c r="G75" s="112">
        <v>0</v>
      </c>
      <c r="H75" s="112">
        <v>0</v>
      </c>
    </row>
    <row r="76" spans="2:8" s="3" customFormat="1" x14ac:dyDescent="0.3">
      <c r="B76" s="69" t="s">
        <v>673</v>
      </c>
      <c r="C76" s="112">
        <v>0</v>
      </c>
      <c r="D76" s="112">
        <v>0</v>
      </c>
      <c r="E76" s="112">
        <v>324</v>
      </c>
      <c r="F76" s="112">
        <v>146</v>
      </c>
      <c r="G76" s="112">
        <v>0</v>
      </c>
      <c r="H76" s="112">
        <v>0</v>
      </c>
    </row>
    <row r="77" spans="2:8" s="3" customFormat="1" x14ac:dyDescent="0.3">
      <c r="B77" s="67" t="s">
        <v>41</v>
      </c>
      <c r="C77" s="113">
        <f>SUM(C68:C76)</f>
        <v>-2119</v>
      </c>
      <c r="D77" s="113">
        <f t="shared" ref="D77:H77" si="0">SUM(D68:D76)</f>
        <v>-3229</v>
      </c>
      <c r="E77" s="113">
        <f t="shared" si="0"/>
        <v>-2020</v>
      </c>
      <c r="F77" s="113">
        <f t="shared" si="0"/>
        <v>-2123</v>
      </c>
      <c r="G77" s="113">
        <f t="shared" si="0"/>
        <v>-2781</v>
      </c>
      <c r="H77" s="113">
        <f t="shared" si="0"/>
        <v>-2750</v>
      </c>
    </row>
    <row r="78" spans="2:8" s="3" customFormat="1" x14ac:dyDescent="0.3">
      <c r="B78" s="76"/>
      <c r="C78" s="96"/>
      <c r="D78" s="96"/>
      <c r="E78" s="96"/>
      <c r="F78" s="96"/>
      <c r="G78" s="96"/>
      <c r="H78" s="96"/>
    </row>
    <row r="79" spans="2:8" s="3" customFormat="1" x14ac:dyDescent="0.3">
      <c r="B79" s="49" t="s">
        <v>616</v>
      </c>
      <c r="C79" s="95">
        <v>1189</v>
      </c>
      <c r="D79" s="95">
        <v>2139</v>
      </c>
      <c r="E79" s="95">
        <v>771</v>
      </c>
      <c r="F79" s="95">
        <v>-2371</v>
      </c>
      <c r="G79" s="95">
        <v>636</v>
      </c>
      <c r="H79" s="95">
        <v>540</v>
      </c>
    </row>
    <row r="80" spans="2:8" s="3" customFormat="1" x14ac:dyDescent="0.3">
      <c r="C80" s="94"/>
      <c r="D80" s="94"/>
      <c r="E80" s="94"/>
      <c r="F80" s="94"/>
      <c r="G80" s="94"/>
      <c r="H80" s="94"/>
    </row>
    <row r="81" spans="2:8" s="3" customFormat="1" x14ac:dyDescent="0.3">
      <c r="B81" s="82" t="s">
        <v>687</v>
      </c>
      <c r="C81" s="109">
        <v>-448</v>
      </c>
      <c r="D81" s="109">
        <v>-523</v>
      </c>
      <c r="E81" s="109">
        <v>705</v>
      </c>
      <c r="F81" s="109">
        <v>3265</v>
      </c>
      <c r="G81" s="109">
        <v>-305</v>
      </c>
      <c r="H81" s="109">
        <v>1203</v>
      </c>
    </row>
    <row r="82" spans="2:8" s="3" customFormat="1" x14ac:dyDescent="0.3">
      <c r="B82" s="1" t="s">
        <v>617</v>
      </c>
      <c r="C82" s="96">
        <v>-398</v>
      </c>
      <c r="D82" s="96">
        <v>-401</v>
      </c>
      <c r="E82" s="96">
        <v>332</v>
      </c>
      <c r="F82" s="96">
        <v>-45</v>
      </c>
      <c r="G82" s="96">
        <v>-22</v>
      </c>
      <c r="H82" s="96">
        <v>-473</v>
      </c>
    </row>
    <row r="83" spans="2:8" s="3" customFormat="1" x14ac:dyDescent="0.3">
      <c r="B83" s="48" t="s">
        <v>618</v>
      </c>
      <c r="C83" s="97">
        <v>-50</v>
      </c>
      <c r="D83" s="97">
        <v>-122</v>
      </c>
      <c r="E83" s="97">
        <v>373</v>
      </c>
      <c r="F83" s="97">
        <v>3310</v>
      </c>
      <c r="G83" s="97">
        <v>-283</v>
      </c>
      <c r="H83" s="97">
        <v>1676</v>
      </c>
    </row>
    <row r="84" spans="2:8" s="3" customFormat="1" x14ac:dyDescent="0.3">
      <c r="B84" s="72" t="s">
        <v>619</v>
      </c>
      <c r="C84" s="113"/>
      <c r="D84" s="113"/>
      <c r="E84" s="113"/>
      <c r="F84" s="113"/>
      <c r="G84" s="113"/>
      <c r="H84" s="113"/>
    </row>
    <row r="85" spans="2:8" s="3" customFormat="1" x14ac:dyDescent="0.3">
      <c r="B85" s="81" t="s">
        <v>690</v>
      </c>
      <c r="C85" s="119">
        <v>0</v>
      </c>
      <c r="D85" s="119">
        <v>0</v>
      </c>
      <c r="E85" s="119">
        <v>-1190</v>
      </c>
      <c r="F85" s="119">
        <v>-453</v>
      </c>
      <c r="G85" s="112">
        <v>0</v>
      </c>
      <c r="H85" s="112">
        <v>0</v>
      </c>
    </row>
    <row r="86" spans="2:8" s="3" customFormat="1" x14ac:dyDescent="0.3">
      <c r="B86" s="81" t="s">
        <v>691</v>
      </c>
      <c r="C86" s="112">
        <v>0</v>
      </c>
      <c r="D86" s="112">
        <v>0</v>
      </c>
      <c r="E86" s="112">
        <v>0</v>
      </c>
      <c r="F86" s="112">
        <v>-2454</v>
      </c>
      <c r="G86" s="112">
        <v>0</v>
      </c>
      <c r="H86" s="112">
        <v>0</v>
      </c>
    </row>
    <row r="87" spans="2:8" s="3" customFormat="1" x14ac:dyDescent="0.3">
      <c r="B87" s="85" t="s">
        <v>730</v>
      </c>
      <c r="C87" s="112">
        <v>0</v>
      </c>
      <c r="D87" s="112">
        <v>0</v>
      </c>
      <c r="E87" s="112">
        <v>0</v>
      </c>
      <c r="F87" s="112">
        <v>0</v>
      </c>
      <c r="G87" s="112">
        <v>0</v>
      </c>
      <c r="H87" s="112">
        <v>-1074</v>
      </c>
    </row>
    <row r="88" spans="2:8" s="3" customFormat="1" x14ac:dyDescent="0.3">
      <c r="B88" s="67" t="s">
        <v>83</v>
      </c>
      <c r="C88" s="113">
        <v>-448</v>
      </c>
      <c r="D88" s="113">
        <v>-523</v>
      </c>
      <c r="E88" s="113">
        <v>-485</v>
      </c>
      <c r="F88" s="113">
        <v>358</v>
      </c>
      <c r="G88" s="113">
        <v>-305</v>
      </c>
      <c r="H88" s="113">
        <v>129</v>
      </c>
    </row>
    <row r="89" spans="2:8" s="3" customFormat="1" x14ac:dyDescent="0.3">
      <c r="B89" s="48"/>
      <c r="C89" s="97"/>
      <c r="D89" s="97"/>
      <c r="E89" s="97"/>
      <c r="F89" s="97"/>
      <c r="G89" s="97"/>
      <c r="H89" s="97"/>
    </row>
    <row r="90" spans="2:8" s="3" customFormat="1" x14ac:dyDescent="0.3">
      <c r="B90" s="1" t="s">
        <v>620</v>
      </c>
      <c r="C90" s="96">
        <v>741</v>
      </c>
      <c r="D90" s="96">
        <v>1616</v>
      </c>
      <c r="E90" s="96">
        <v>1477</v>
      </c>
      <c r="F90" s="96">
        <v>893</v>
      </c>
      <c r="G90" s="96">
        <v>331</v>
      </c>
      <c r="H90" s="96">
        <v>1743</v>
      </c>
    </row>
    <row r="91" spans="2:8" s="3" customFormat="1" x14ac:dyDescent="0.3">
      <c r="B91" s="48" t="s">
        <v>621</v>
      </c>
      <c r="C91" s="97">
        <v>-335</v>
      </c>
      <c r="D91" s="97">
        <v>3</v>
      </c>
      <c r="E91" s="97">
        <v>0</v>
      </c>
      <c r="F91" s="97">
        <v>0</v>
      </c>
      <c r="G91" s="97">
        <v>0</v>
      </c>
      <c r="H91" s="97">
        <v>0</v>
      </c>
    </row>
    <row r="92" spans="2:8" s="3" customFormat="1" x14ac:dyDescent="0.3">
      <c r="B92" s="3" t="s">
        <v>622</v>
      </c>
      <c r="C92" s="94">
        <v>406</v>
      </c>
      <c r="D92" s="94">
        <v>1619</v>
      </c>
      <c r="E92" s="94">
        <v>1477</v>
      </c>
      <c r="F92" s="94">
        <v>893</v>
      </c>
      <c r="G92" s="94">
        <v>331</v>
      </c>
      <c r="H92" s="94">
        <v>1743</v>
      </c>
    </row>
    <row r="93" spans="2:8" s="3" customFormat="1" x14ac:dyDescent="0.3">
      <c r="B93" s="86" t="s">
        <v>731</v>
      </c>
      <c r="C93" s="113">
        <v>1769</v>
      </c>
      <c r="D93" s="113">
        <v>829</v>
      </c>
      <c r="E93" s="113">
        <v>988</v>
      </c>
      <c r="F93" s="113">
        <v>1140</v>
      </c>
      <c r="G93" s="113">
        <v>448</v>
      </c>
      <c r="H93" s="113">
        <v>616</v>
      </c>
    </row>
    <row r="94" spans="2:8" s="1" customFormat="1" x14ac:dyDescent="0.3">
      <c r="C94" s="33"/>
      <c r="D94" s="33"/>
      <c r="E94" s="33"/>
      <c r="F94" s="33"/>
      <c r="G94" s="33"/>
      <c r="H94" s="33"/>
    </row>
    <row r="95" spans="2:8" s="1" customFormat="1" x14ac:dyDescent="0.3">
      <c r="B95" s="80" t="s">
        <v>688</v>
      </c>
      <c r="C95" s="33"/>
      <c r="D95" s="33"/>
      <c r="E95" s="33"/>
      <c r="F95" s="33"/>
      <c r="G95" s="33"/>
      <c r="H95" s="33"/>
    </row>
    <row r="96" spans="2:8" s="1" customFormat="1" x14ac:dyDescent="0.3">
      <c r="B96" s="1" t="s">
        <v>720</v>
      </c>
      <c r="C96" s="33"/>
      <c r="D96" s="33"/>
      <c r="E96" s="33"/>
      <c r="F96" s="33"/>
      <c r="G96" s="33"/>
      <c r="H96" s="33"/>
    </row>
    <row r="97" spans="1:8" s="35" customFormat="1" ht="18.75" customHeight="1" x14ac:dyDescent="0.35">
      <c r="A97" s="36"/>
      <c r="B97" s="80" t="s">
        <v>721</v>
      </c>
    </row>
    <row r="98" spans="1:8" s="35" customFormat="1" ht="18.75" customHeight="1" x14ac:dyDescent="0.3">
      <c r="A98" s="36"/>
      <c r="B98" s="37" t="s">
        <v>66</v>
      </c>
      <c r="C98" s="1"/>
      <c r="D98" s="1"/>
      <c r="E98" s="1"/>
      <c r="F98" s="1"/>
      <c r="G98" s="1"/>
      <c r="H98" s="1"/>
    </row>
    <row r="99" spans="1:8" s="35" customFormat="1" ht="18.75" customHeight="1" x14ac:dyDescent="0.35">
      <c r="A99" s="125"/>
      <c r="B99" s="79"/>
    </row>
    <row r="100" spans="1:8" s="35" customFormat="1" ht="18.75" customHeight="1" x14ac:dyDescent="0.35">
      <c r="A100" s="125"/>
    </row>
    <row r="101" spans="1:8" s="35" customFormat="1" ht="18.75" customHeight="1" x14ac:dyDescent="0.35">
      <c r="A101" s="125"/>
    </row>
    <row r="102" spans="1:8" s="1" customFormat="1" x14ac:dyDescent="0.3">
      <c r="C102" s="33"/>
      <c r="D102" s="33"/>
      <c r="E102" s="33"/>
      <c r="F102" s="33"/>
      <c r="G102" s="33"/>
    </row>
    <row r="103" spans="1:8" s="1" customFormat="1" x14ac:dyDescent="0.3">
      <c r="C103" s="33"/>
      <c r="D103" s="33"/>
      <c r="E103" s="33"/>
      <c r="F103" s="33"/>
      <c r="G103" s="33"/>
    </row>
  </sheetData>
  <mergeCells count="4">
    <mergeCell ref="B2:B3"/>
    <mergeCell ref="C3:E3"/>
    <mergeCell ref="A99:A101"/>
    <mergeCell ref="G3:H3"/>
  </mergeCells>
  <pageMargins left="0.511811024" right="0.511811024" top="0.78740157499999996" bottom="0.78740157499999996" header="0.31496062000000002" footer="0.31496062000000002"/>
  <pageSetup orientation="portrait" r:id="rId1"/>
  <headerFooter>
    <oddFooter>&amp;C_x000D_&amp;1#&amp;"Calibri"&amp;10&amp;K008000 Classificação: Pública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1B782-F62F-48A2-BA03-2E9288D70C72}">
  <sheetPr codeName="Planilha6"/>
  <dimension ref="B1:P39"/>
  <sheetViews>
    <sheetView showGridLines="0" topLeftCell="A16" zoomScale="70" zoomScaleNormal="70" workbookViewId="0">
      <pane xSplit="2" topLeftCell="H1" activePane="topRight" state="frozen"/>
      <selection activeCell="P5" sqref="P5"/>
      <selection pane="topRight" activeCell="P5" sqref="P5"/>
    </sheetView>
  </sheetViews>
  <sheetFormatPr defaultColWidth="8.453125" defaultRowHeight="13.5" x14ac:dyDescent="0.3"/>
  <cols>
    <col min="1" max="1" width="2.1796875" style="1" customWidth="1"/>
    <col min="2" max="2" width="54.453125" style="1" customWidth="1"/>
    <col min="3" max="4" width="15" style="1" customWidth="1"/>
    <col min="5" max="5" width="16.7265625" style="1" bestFit="1" customWidth="1"/>
    <col min="6" max="14" width="15" style="1" customWidth="1"/>
    <col min="15" max="16" width="13.26953125" style="1" bestFit="1" customWidth="1"/>
    <col min="17" max="16384" width="8.453125" style="1"/>
  </cols>
  <sheetData>
    <row r="1" spans="2:16" ht="14.5" customHeight="1" x14ac:dyDescent="0.3">
      <c r="C1" s="41"/>
      <c r="D1" s="41"/>
      <c r="E1" s="41"/>
      <c r="H1" s="41"/>
    </row>
    <row r="2" spans="2:16" ht="14.5" customHeight="1" x14ac:dyDescent="0.3">
      <c r="B2" s="123" t="s">
        <v>563</v>
      </c>
      <c r="C2" s="41"/>
      <c r="D2" s="41"/>
      <c r="E2" s="41"/>
      <c r="H2" s="41"/>
    </row>
    <row r="3" spans="2:16" ht="14.5" customHeight="1" x14ac:dyDescent="0.3">
      <c r="B3" s="124"/>
      <c r="C3" s="121">
        <v>2021</v>
      </c>
      <c r="D3" s="121"/>
      <c r="E3" s="121"/>
      <c r="F3" s="121"/>
      <c r="G3" s="121">
        <v>2022</v>
      </c>
      <c r="H3" s="121"/>
      <c r="I3" s="121"/>
      <c r="J3" s="121"/>
      <c r="K3" s="121">
        <v>2023</v>
      </c>
      <c r="L3" s="121"/>
      <c r="M3" s="121"/>
      <c r="N3" s="121"/>
      <c r="O3" s="128">
        <v>2024</v>
      </c>
      <c r="P3" s="128"/>
    </row>
    <row r="4" spans="2:16" ht="14.5" customHeight="1" x14ac:dyDescent="0.3">
      <c r="C4" s="31" t="s">
        <v>662</v>
      </c>
      <c r="D4" s="31" t="s">
        <v>663</v>
      </c>
      <c r="E4" s="31" t="s">
        <v>664</v>
      </c>
      <c r="F4" s="31" t="s">
        <v>665</v>
      </c>
      <c r="G4" s="31" t="s">
        <v>662</v>
      </c>
      <c r="H4" s="31" t="s">
        <v>663</v>
      </c>
      <c r="I4" s="31" t="s">
        <v>664</v>
      </c>
      <c r="J4" s="31" t="s">
        <v>665</v>
      </c>
      <c r="K4" s="31" t="s">
        <v>662</v>
      </c>
      <c r="L4" s="31" t="s">
        <v>663</v>
      </c>
      <c r="M4" s="31" t="s">
        <v>664</v>
      </c>
      <c r="N4" s="31" t="s">
        <v>665</v>
      </c>
      <c r="O4" s="31" t="s">
        <v>662</v>
      </c>
      <c r="P4" s="31" t="s">
        <v>663</v>
      </c>
    </row>
    <row r="5" spans="2:16" s="3" customFormat="1" x14ac:dyDescent="0.3">
      <c r="B5" s="3" t="s">
        <v>564</v>
      </c>
      <c r="C5" s="94">
        <v>90281</v>
      </c>
      <c r="D5" s="94">
        <v>98128</v>
      </c>
      <c r="E5" s="94">
        <v>283935.98031000013</v>
      </c>
      <c r="F5" s="94">
        <v>893480.01968999987</v>
      </c>
      <c r="G5" s="94">
        <v>19206</v>
      </c>
      <c r="H5" s="94">
        <v>82208</v>
      </c>
      <c r="I5" s="94">
        <v>37793</v>
      </c>
      <c r="J5" s="94">
        <v>238514</v>
      </c>
      <c r="K5" s="94">
        <v>13294</v>
      </c>
      <c r="L5" s="94">
        <v>50677</v>
      </c>
      <c r="M5" s="94">
        <v>30026</v>
      </c>
      <c r="N5" s="94">
        <v>15427</v>
      </c>
      <c r="O5" s="94">
        <v>14662</v>
      </c>
      <c r="P5" s="94">
        <v>14891</v>
      </c>
    </row>
    <row r="6" spans="2:16" x14ac:dyDescent="0.3">
      <c r="B6" s="49" t="s">
        <v>565</v>
      </c>
      <c r="C6" s="95">
        <v>100149</v>
      </c>
      <c r="D6" s="95">
        <v>96830</v>
      </c>
      <c r="E6" s="95">
        <v>380345</v>
      </c>
      <c r="F6" s="95">
        <v>914569</v>
      </c>
      <c r="G6" s="95">
        <v>21415</v>
      </c>
      <c r="H6" s="95">
        <v>4484</v>
      </c>
      <c r="I6" s="95">
        <v>4857</v>
      </c>
      <c r="J6" s="95">
        <v>274562</v>
      </c>
      <c r="K6" s="95">
        <v>0</v>
      </c>
      <c r="L6" s="95">
        <v>0</v>
      </c>
      <c r="M6" s="95">
        <v>3</v>
      </c>
      <c r="N6" s="95">
        <v>-3</v>
      </c>
      <c r="O6" s="95">
        <v>0</v>
      </c>
      <c r="P6" s="95">
        <v>0</v>
      </c>
    </row>
    <row r="7" spans="2:16" x14ac:dyDescent="0.3">
      <c r="B7" s="56" t="s">
        <v>566</v>
      </c>
      <c r="C7" s="96">
        <v>0</v>
      </c>
      <c r="D7" s="96">
        <v>0</v>
      </c>
      <c r="E7" s="96">
        <v>0</v>
      </c>
      <c r="F7" s="96">
        <v>0</v>
      </c>
      <c r="G7" s="96">
        <v>503</v>
      </c>
      <c r="H7" s="96">
        <v>-503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/>
    </row>
    <row r="8" spans="2:16" x14ac:dyDescent="0.3">
      <c r="B8" s="55" t="s">
        <v>567</v>
      </c>
      <c r="C8" s="97">
        <v>103701</v>
      </c>
      <c r="D8" s="97">
        <v>61810</v>
      </c>
      <c r="E8" s="97">
        <v>296464</v>
      </c>
      <c r="F8" s="97">
        <v>964087</v>
      </c>
      <c r="G8" s="97">
        <v>16981</v>
      </c>
      <c r="H8" s="97">
        <v>347</v>
      </c>
      <c r="I8" s="97">
        <v>109</v>
      </c>
      <c r="J8" s="97">
        <v>271</v>
      </c>
      <c r="K8" s="97">
        <v>0</v>
      </c>
      <c r="L8" s="97">
        <v>0</v>
      </c>
      <c r="M8" s="97">
        <v>3</v>
      </c>
      <c r="N8" s="97">
        <v>-3</v>
      </c>
      <c r="O8" s="97">
        <v>0</v>
      </c>
      <c r="P8" s="97">
        <v>0</v>
      </c>
    </row>
    <row r="9" spans="2:16" x14ac:dyDescent="0.3">
      <c r="B9" s="56" t="s">
        <v>568</v>
      </c>
      <c r="C9" s="96">
        <v>-3552</v>
      </c>
      <c r="D9" s="96">
        <v>35020</v>
      </c>
      <c r="E9" s="96">
        <v>83881</v>
      </c>
      <c r="F9" s="96">
        <v>-49518</v>
      </c>
      <c r="G9" s="96">
        <v>3931</v>
      </c>
      <c r="H9" s="96">
        <v>4640</v>
      </c>
      <c r="I9" s="96">
        <v>4748</v>
      </c>
      <c r="J9" s="96">
        <v>274291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</row>
    <row r="10" spans="2:16" x14ac:dyDescent="0.3">
      <c r="B10" s="49" t="s">
        <v>569</v>
      </c>
      <c r="C10" s="95">
        <v>12877</v>
      </c>
      <c r="D10" s="95">
        <v>21916</v>
      </c>
      <c r="E10" s="95">
        <v>24099.98031000013</v>
      </c>
      <c r="F10" s="95">
        <v>86880.01968999987</v>
      </c>
      <c r="G10" s="95">
        <v>25470</v>
      </c>
      <c r="H10" s="95">
        <v>92059</v>
      </c>
      <c r="I10" s="95">
        <v>41344</v>
      </c>
      <c r="J10" s="95">
        <v>60897</v>
      </c>
      <c r="K10" s="95">
        <v>13179</v>
      </c>
      <c r="L10" s="95">
        <v>52183</v>
      </c>
      <c r="M10" s="95">
        <v>30335</v>
      </c>
      <c r="N10" s="95">
        <v>18742</v>
      </c>
      <c r="O10" s="95">
        <v>14694</v>
      </c>
      <c r="P10" s="95">
        <v>15159</v>
      </c>
    </row>
    <row r="11" spans="2:16" s="3" customFormat="1" x14ac:dyDescent="0.3">
      <c r="B11" s="3" t="s">
        <v>570</v>
      </c>
      <c r="C11" s="94">
        <v>-22745</v>
      </c>
      <c r="D11" s="94">
        <v>-20618</v>
      </c>
      <c r="E11" s="94">
        <v>-120509</v>
      </c>
      <c r="F11" s="94">
        <v>-107969</v>
      </c>
      <c r="G11" s="94">
        <v>-27679</v>
      </c>
      <c r="H11" s="94">
        <v>-14335</v>
      </c>
      <c r="I11" s="94">
        <v>-8408</v>
      </c>
      <c r="J11" s="94">
        <v>-96945</v>
      </c>
      <c r="K11" s="94">
        <v>115</v>
      </c>
      <c r="L11" s="94">
        <v>-1506</v>
      </c>
      <c r="M11" s="94">
        <v>-312</v>
      </c>
      <c r="N11" s="94">
        <v>-3312</v>
      </c>
      <c r="O11" s="94">
        <v>-32</v>
      </c>
      <c r="P11" s="94">
        <v>-268</v>
      </c>
    </row>
    <row r="12" spans="2:16" x14ac:dyDescent="0.3">
      <c r="B12" s="49" t="s">
        <v>571</v>
      </c>
      <c r="C12" s="95">
        <v>-799829.05349000008</v>
      </c>
      <c r="D12" s="95">
        <v>-1167039.0514199999</v>
      </c>
      <c r="E12" s="95">
        <v>-10071995.049560001</v>
      </c>
      <c r="F12" s="95">
        <v>-2385115.0595299993</v>
      </c>
      <c r="G12" s="95">
        <v>-857188</v>
      </c>
      <c r="H12" s="95">
        <v>-1045015</v>
      </c>
      <c r="I12" s="95">
        <v>-461656</v>
      </c>
      <c r="J12" s="95">
        <v>-2280375.5591519997</v>
      </c>
      <c r="K12" s="95">
        <v>-274277</v>
      </c>
      <c r="L12" s="95">
        <v>1058509</v>
      </c>
      <c r="M12" s="95">
        <v>-1184530</v>
      </c>
      <c r="N12" s="95">
        <v>-475267</v>
      </c>
      <c r="O12" s="95">
        <v>-102792</v>
      </c>
      <c r="P12" s="95">
        <v>-119114</v>
      </c>
    </row>
    <row r="13" spans="2:16" x14ac:dyDescent="0.3">
      <c r="B13" s="56" t="s">
        <v>572</v>
      </c>
      <c r="C13" s="96">
        <v>-77054</v>
      </c>
      <c r="D13" s="96">
        <v>-88821</v>
      </c>
      <c r="E13" s="96">
        <v>-85072</v>
      </c>
      <c r="F13" s="96">
        <v>-75402</v>
      </c>
      <c r="G13" s="96">
        <v>-82847</v>
      </c>
      <c r="H13" s="96">
        <v>-90052</v>
      </c>
      <c r="I13" s="96">
        <v>-99376</v>
      </c>
      <c r="J13" s="96">
        <v>-186531.559152</v>
      </c>
      <c r="K13" s="96">
        <v>-79319</v>
      </c>
      <c r="L13" s="96">
        <v>-194754</v>
      </c>
      <c r="M13" s="96">
        <v>-115950</v>
      </c>
      <c r="N13" s="96">
        <v>-185510</v>
      </c>
      <c r="O13" s="96">
        <v>-138042</v>
      </c>
      <c r="P13" s="96">
        <v>-71671</v>
      </c>
    </row>
    <row r="14" spans="2:16" x14ac:dyDescent="0.3">
      <c r="B14" s="55" t="s">
        <v>573</v>
      </c>
      <c r="C14" s="97">
        <v>-4</v>
      </c>
      <c r="D14" s="97">
        <v>-166</v>
      </c>
      <c r="E14" s="97">
        <v>-221</v>
      </c>
      <c r="F14" s="97">
        <v>-113</v>
      </c>
      <c r="G14" s="97">
        <v>-58</v>
      </c>
      <c r="H14" s="97">
        <v>-95</v>
      </c>
      <c r="I14" s="97">
        <v>-208</v>
      </c>
      <c r="J14" s="97">
        <v>-242</v>
      </c>
      <c r="K14" s="97">
        <v>-206</v>
      </c>
      <c r="L14" s="97">
        <v>-633</v>
      </c>
      <c r="M14" s="97">
        <v>-759</v>
      </c>
      <c r="N14" s="97">
        <v>-1029</v>
      </c>
      <c r="O14" s="97">
        <v>-3699</v>
      </c>
      <c r="P14" s="97">
        <v>-475</v>
      </c>
    </row>
    <row r="15" spans="2:16" x14ac:dyDescent="0.3">
      <c r="B15" s="56" t="s">
        <v>574</v>
      </c>
      <c r="C15" s="96">
        <v>-48997</v>
      </c>
      <c r="D15" s="96">
        <v>-43242</v>
      </c>
      <c r="E15" s="96">
        <v>-56928</v>
      </c>
      <c r="F15" s="96">
        <v>-75406</v>
      </c>
      <c r="G15" s="96">
        <v>-47419</v>
      </c>
      <c r="H15" s="96">
        <v>-75869</v>
      </c>
      <c r="I15" s="96">
        <v>-30922</v>
      </c>
      <c r="J15" s="96">
        <v>-92039</v>
      </c>
      <c r="K15" s="96">
        <v>-82529</v>
      </c>
      <c r="L15" s="96">
        <v>-142881</v>
      </c>
      <c r="M15" s="96">
        <v>-127968</v>
      </c>
      <c r="N15" s="96">
        <v>-161494</v>
      </c>
      <c r="O15" s="96">
        <v>-114722</v>
      </c>
      <c r="P15" s="96">
        <v>-138509</v>
      </c>
    </row>
    <row r="16" spans="2:16" x14ac:dyDescent="0.3">
      <c r="B16" s="55" t="s">
        <v>575</v>
      </c>
      <c r="C16" s="97">
        <v>-101222.05349000001</v>
      </c>
      <c r="D16" s="97">
        <v>-55277.051419999989</v>
      </c>
      <c r="E16" s="97">
        <v>-262357.04956000001</v>
      </c>
      <c r="F16" s="97">
        <v>-854300.05952999997</v>
      </c>
      <c r="G16" s="97">
        <v>-15967</v>
      </c>
      <c r="H16" s="97">
        <v>-581</v>
      </c>
      <c r="I16" s="97">
        <v>-57</v>
      </c>
      <c r="J16" s="97">
        <v>-80</v>
      </c>
      <c r="K16" s="97">
        <v>-25</v>
      </c>
      <c r="L16" s="97">
        <v>-24</v>
      </c>
      <c r="M16" s="97">
        <v>-24</v>
      </c>
      <c r="N16" s="97">
        <v>-26</v>
      </c>
      <c r="O16" s="97">
        <v>-32</v>
      </c>
      <c r="P16" s="97">
        <v>-25</v>
      </c>
    </row>
    <row r="17" spans="2:16" x14ac:dyDescent="0.3">
      <c r="B17" s="56" t="s">
        <v>576</v>
      </c>
      <c r="C17" s="96">
        <v>-471308</v>
      </c>
      <c r="D17" s="96">
        <v>-841735</v>
      </c>
      <c r="E17" s="96">
        <v>-9551926</v>
      </c>
      <c r="F17" s="96">
        <v>-1389042</v>
      </c>
      <c r="G17" s="96">
        <v>-648111</v>
      </c>
      <c r="H17" s="96">
        <v>-811107</v>
      </c>
      <c r="I17" s="96">
        <v>-170358</v>
      </c>
      <c r="J17" s="96">
        <v>-1871537</v>
      </c>
      <c r="K17" s="96">
        <v>-53934</v>
      </c>
      <c r="L17" s="96">
        <v>1442085</v>
      </c>
      <c r="M17" s="96">
        <v>-118967</v>
      </c>
      <c r="N17" s="96">
        <v>-121173</v>
      </c>
      <c r="O17" s="96">
        <v>180627</v>
      </c>
      <c r="P17" s="96">
        <v>151397</v>
      </c>
    </row>
    <row r="18" spans="2:16" s="3" customFormat="1" x14ac:dyDescent="0.3">
      <c r="B18" s="55" t="s">
        <v>577</v>
      </c>
      <c r="C18" s="97">
        <v>-101244</v>
      </c>
      <c r="D18" s="97">
        <v>-137798</v>
      </c>
      <c r="E18" s="97">
        <v>-115491</v>
      </c>
      <c r="F18" s="97">
        <v>9148</v>
      </c>
      <c r="G18" s="97">
        <v>-62786</v>
      </c>
      <c r="H18" s="97">
        <v>-67311</v>
      </c>
      <c r="I18" s="97">
        <v>-160735</v>
      </c>
      <c r="J18" s="97">
        <v>-129946</v>
      </c>
      <c r="K18" s="97">
        <v>-58264</v>
      </c>
      <c r="L18" s="97">
        <v>-45284</v>
      </c>
      <c r="M18" s="97">
        <v>-820862</v>
      </c>
      <c r="N18" s="97">
        <v>-6035</v>
      </c>
      <c r="O18" s="97">
        <v>-26924</v>
      </c>
      <c r="P18" s="97">
        <v>-59831</v>
      </c>
    </row>
    <row r="19" spans="2:16" x14ac:dyDescent="0.3">
      <c r="B19" s="3" t="s">
        <v>672</v>
      </c>
      <c r="C19" s="94">
        <v>2725339</v>
      </c>
      <c r="D19" s="94">
        <v>2956297</v>
      </c>
      <c r="E19" s="94">
        <v>10756388</v>
      </c>
      <c r="F19" s="94">
        <v>2202716</v>
      </c>
      <c r="G19" s="94">
        <v>2636665</v>
      </c>
      <c r="H19" s="94">
        <v>1835742</v>
      </c>
      <c r="I19" s="94">
        <v>783538</v>
      </c>
      <c r="J19" s="94">
        <v>2343069</v>
      </c>
      <c r="K19" s="94">
        <v>1354188</v>
      </c>
      <c r="L19" s="94">
        <v>1833298</v>
      </c>
      <c r="M19" s="94">
        <v>4122696</v>
      </c>
      <c r="N19" s="94">
        <v>1862767</v>
      </c>
      <c r="O19" s="94">
        <v>1235115</v>
      </c>
      <c r="P19" s="94">
        <v>1649593</v>
      </c>
    </row>
    <row r="20" spans="2:16" x14ac:dyDescent="0.3">
      <c r="B20" s="49" t="s">
        <v>578</v>
      </c>
      <c r="C20" s="95">
        <v>0</v>
      </c>
      <c r="D20" s="95">
        <v>0</v>
      </c>
      <c r="E20" s="95">
        <v>771758.01968999987</v>
      </c>
      <c r="F20" s="95">
        <v>438995.98031000013</v>
      </c>
      <c r="G20" s="95">
        <v>121033</v>
      </c>
      <c r="H20" s="95">
        <v>453625</v>
      </c>
      <c r="I20" s="95">
        <v>0</v>
      </c>
      <c r="J20" s="95">
        <v>-378997</v>
      </c>
      <c r="K20" s="95">
        <v>-12699</v>
      </c>
      <c r="L20" s="95">
        <v>-264</v>
      </c>
      <c r="M20" s="95">
        <v>17051</v>
      </c>
      <c r="N20" s="95">
        <v>14660</v>
      </c>
      <c r="O20" s="95">
        <v>354</v>
      </c>
      <c r="P20" s="95">
        <v>13391</v>
      </c>
    </row>
    <row r="21" spans="2:16" x14ac:dyDescent="0.3">
      <c r="B21" s="3" t="s">
        <v>579</v>
      </c>
      <c r="C21" s="94">
        <v>2015790.9465099999</v>
      </c>
      <c r="D21" s="94">
        <v>1887385.9485799999</v>
      </c>
      <c r="E21" s="94">
        <v>1740086.9504399998</v>
      </c>
      <c r="F21" s="94">
        <v>1150076.9404700007</v>
      </c>
      <c r="G21" s="94">
        <v>1919716</v>
      </c>
      <c r="H21" s="94">
        <v>1326560</v>
      </c>
      <c r="I21" s="94">
        <v>359675</v>
      </c>
      <c r="J21" s="94">
        <v>-77789.559151999652</v>
      </c>
      <c r="K21" s="94">
        <v>1080506</v>
      </c>
      <c r="L21" s="94">
        <v>2942220</v>
      </c>
      <c r="M21" s="94">
        <v>2985243</v>
      </c>
      <c r="N21" s="94">
        <v>1417587</v>
      </c>
      <c r="O21" s="94">
        <v>1147339</v>
      </c>
      <c r="P21" s="94">
        <v>1558761</v>
      </c>
    </row>
    <row r="22" spans="2:16" s="3" customFormat="1" x14ac:dyDescent="0.3">
      <c r="B22" s="48" t="s">
        <v>580</v>
      </c>
      <c r="C22" s="97">
        <v>-3044</v>
      </c>
      <c r="D22" s="97">
        <v>-3040</v>
      </c>
      <c r="E22" s="97">
        <v>-2919</v>
      </c>
      <c r="F22" s="97">
        <v>-2849</v>
      </c>
      <c r="G22" s="97">
        <v>-2823</v>
      </c>
      <c r="H22" s="97">
        <v>-2804</v>
      </c>
      <c r="I22" s="97">
        <v>-2754</v>
      </c>
      <c r="J22" s="97">
        <v>-2814</v>
      </c>
      <c r="K22" s="97">
        <v>-3217</v>
      </c>
      <c r="L22" s="97">
        <v>-3507</v>
      </c>
      <c r="M22" s="97">
        <v>-26042</v>
      </c>
      <c r="N22" s="97">
        <v>-4447</v>
      </c>
      <c r="O22" s="97">
        <v>-4377</v>
      </c>
      <c r="P22" s="97">
        <v>-3981</v>
      </c>
    </row>
    <row r="23" spans="2:16" s="3" customFormat="1" x14ac:dyDescent="0.3">
      <c r="B23" s="3" t="s">
        <v>581</v>
      </c>
      <c r="C23" s="94">
        <v>-280630</v>
      </c>
      <c r="D23" s="94">
        <v>616664</v>
      </c>
      <c r="E23" s="94">
        <v>-926511</v>
      </c>
      <c r="F23" s="94">
        <v>-544871</v>
      </c>
      <c r="G23" s="94">
        <v>782292</v>
      </c>
      <c r="H23" s="94">
        <v>-568024</v>
      </c>
      <c r="I23" s="94">
        <v>-403330</v>
      </c>
      <c r="J23" s="94">
        <v>-83588</v>
      </c>
      <c r="K23" s="94">
        <v>-253902</v>
      </c>
      <c r="L23" s="94">
        <v>-1256850</v>
      </c>
      <c r="M23" s="94">
        <v>-1475303</v>
      </c>
      <c r="N23" s="94">
        <v>-521108</v>
      </c>
      <c r="O23" s="94">
        <v>-814911</v>
      </c>
      <c r="P23" s="94">
        <v>-888680</v>
      </c>
    </row>
    <row r="24" spans="2:16" x14ac:dyDescent="0.3">
      <c r="B24" s="49" t="s">
        <v>582</v>
      </c>
      <c r="C24" s="95">
        <v>1732116.9465099999</v>
      </c>
      <c r="D24" s="95">
        <v>2501009.9485799996</v>
      </c>
      <c r="E24" s="95">
        <v>810656.95043999981</v>
      </c>
      <c r="F24" s="95">
        <v>602356.94047000073</v>
      </c>
      <c r="G24" s="95">
        <v>2699185</v>
      </c>
      <c r="H24" s="95">
        <v>755732</v>
      </c>
      <c r="I24" s="95">
        <v>-46409</v>
      </c>
      <c r="J24" s="95">
        <v>-164191.55915199965</v>
      </c>
      <c r="K24" s="95">
        <v>823387</v>
      </c>
      <c r="L24" s="95">
        <v>1681863</v>
      </c>
      <c r="M24" s="95">
        <v>1483898</v>
      </c>
      <c r="N24" s="95">
        <v>892032</v>
      </c>
      <c r="O24" s="95">
        <v>328051</v>
      </c>
      <c r="P24" s="95">
        <v>666100</v>
      </c>
    </row>
    <row r="25" spans="2:16" x14ac:dyDescent="0.3">
      <c r="B25" s="1" t="s">
        <v>583</v>
      </c>
      <c r="C25" s="96">
        <v>-131049</v>
      </c>
      <c r="D25" s="96">
        <v>17861</v>
      </c>
      <c r="E25" s="96">
        <v>113188</v>
      </c>
      <c r="F25" s="96">
        <v>0</v>
      </c>
      <c r="G25" s="96">
        <v>0</v>
      </c>
      <c r="H25" s="96">
        <v>-335819</v>
      </c>
      <c r="I25" s="96">
        <v>64180.578169999993</v>
      </c>
      <c r="J25" s="96">
        <v>-291780.57816999999</v>
      </c>
      <c r="K25" s="96">
        <v>608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</row>
    <row r="26" spans="2:16" s="3" customFormat="1" x14ac:dyDescent="0.3">
      <c r="B26" s="48" t="s">
        <v>584</v>
      </c>
      <c r="C26" s="97">
        <v>0</v>
      </c>
      <c r="D26" s="97">
        <v>0</v>
      </c>
      <c r="E26" s="97">
        <v>0</v>
      </c>
      <c r="F26" s="97">
        <v>0</v>
      </c>
      <c r="G26" s="97">
        <v>-78443</v>
      </c>
      <c r="H26" s="97">
        <v>78443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1074204</v>
      </c>
    </row>
    <row r="27" spans="2:16" s="3" customFormat="1" x14ac:dyDescent="0.3">
      <c r="B27" s="3" t="s">
        <v>585</v>
      </c>
      <c r="C27" s="94">
        <v>1601067.9465099999</v>
      </c>
      <c r="D27" s="94">
        <v>2518870.9485799996</v>
      </c>
      <c r="E27" s="94">
        <v>923844.95043999981</v>
      </c>
      <c r="F27" s="94">
        <v>602356.94047000073</v>
      </c>
      <c r="G27" s="94">
        <v>2620742</v>
      </c>
      <c r="H27" s="94">
        <v>498356</v>
      </c>
      <c r="I27" s="94">
        <v>17771.57817000011</v>
      </c>
      <c r="J27" s="94">
        <v>-455972.13732199976</v>
      </c>
      <c r="K27" s="94">
        <v>823995</v>
      </c>
      <c r="L27" s="94">
        <v>1681863</v>
      </c>
      <c r="M27" s="94">
        <v>1483898</v>
      </c>
      <c r="N27" s="94">
        <v>892032</v>
      </c>
      <c r="O27" s="94">
        <v>328051</v>
      </c>
      <c r="P27" s="94">
        <v>1740304</v>
      </c>
    </row>
    <row r="28" spans="2:16" s="3" customFormat="1" x14ac:dyDescent="0.3">
      <c r="B28" s="49" t="s">
        <v>586</v>
      </c>
      <c r="C28" s="50"/>
      <c r="D28" s="50">
        <v>0</v>
      </c>
      <c r="E28" s="50">
        <v>0</v>
      </c>
      <c r="F28" s="50">
        <v>0</v>
      </c>
      <c r="G28" s="50">
        <v>87600</v>
      </c>
      <c r="H28" s="50">
        <v>899185</v>
      </c>
      <c r="I28" s="50">
        <v>-986785</v>
      </c>
      <c r="J28" s="50">
        <v>0</v>
      </c>
      <c r="K28" s="50">
        <v>-335377</v>
      </c>
      <c r="L28" s="50">
        <v>3363</v>
      </c>
      <c r="M28" s="50">
        <v>0</v>
      </c>
      <c r="N28" s="50">
        <v>0</v>
      </c>
      <c r="O28" s="50">
        <v>0</v>
      </c>
      <c r="P28" s="50">
        <v>0</v>
      </c>
    </row>
    <row r="29" spans="2:16" s="3" customFormat="1" x14ac:dyDescent="0.3">
      <c r="B29" s="3" t="s">
        <v>587</v>
      </c>
      <c r="C29" s="34">
        <v>1601067.9465099999</v>
      </c>
      <c r="D29" s="34">
        <v>2518870.9485799996</v>
      </c>
      <c r="E29" s="34">
        <v>923844.95043999981</v>
      </c>
      <c r="F29" s="34">
        <v>602356.94047000073</v>
      </c>
      <c r="G29" s="34">
        <v>2708342</v>
      </c>
      <c r="H29" s="34">
        <v>1397541</v>
      </c>
      <c r="I29" s="34">
        <v>-969013.42182999989</v>
      </c>
      <c r="J29" s="34">
        <v>-455972.13732199976</v>
      </c>
      <c r="K29" s="34">
        <v>488618</v>
      </c>
      <c r="L29" s="34">
        <v>1685226</v>
      </c>
      <c r="M29" s="34">
        <v>1483898</v>
      </c>
      <c r="N29" s="34">
        <v>892032</v>
      </c>
      <c r="O29" s="34">
        <v>328051</v>
      </c>
      <c r="P29" s="34">
        <v>1740304</v>
      </c>
    </row>
    <row r="30" spans="2:16" x14ac:dyDescent="0.3">
      <c r="C30" s="33"/>
      <c r="D30" s="33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2:16" x14ac:dyDescent="0.3">
      <c r="C31" s="33"/>
      <c r="D31" s="33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2:16" x14ac:dyDescent="0.3">
      <c r="B32" s="37" t="s">
        <v>668</v>
      </c>
      <c r="C32" s="33"/>
      <c r="D32" s="33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spans="2:14" x14ac:dyDescent="0.3">
      <c r="B33" s="37" t="s">
        <v>669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2:14" x14ac:dyDescent="0.3">
      <c r="B34" s="35" t="s">
        <v>670</v>
      </c>
      <c r="H34" s="41"/>
    </row>
    <row r="35" spans="2:14" x14ac:dyDescent="0.3">
      <c r="B35" s="35" t="s">
        <v>671</v>
      </c>
    </row>
    <row r="38" spans="2:14" x14ac:dyDescent="0.3">
      <c r="B38" s="35"/>
    </row>
    <row r="39" spans="2:14" x14ac:dyDescent="0.3">
      <c r="B39" s="35"/>
    </row>
  </sheetData>
  <mergeCells count="5">
    <mergeCell ref="B2:B3"/>
    <mergeCell ref="C3:F3"/>
    <mergeCell ref="G3:J3"/>
    <mergeCell ref="K3:N3"/>
    <mergeCell ref="O3:P3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E351D-14CD-423F-8C83-D78C1419CBAB}">
  <sheetPr codeName="Planilha9"/>
  <dimension ref="A1:H22"/>
  <sheetViews>
    <sheetView showGridLines="0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8.6328125" defaultRowHeight="13.5" x14ac:dyDescent="0.3"/>
  <cols>
    <col min="1" max="1" width="2.1796875" style="29" customWidth="1"/>
    <col min="2" max="2" width="47.81640625" style="29" customWidth="1"/>
    <col min="3" max="6" width="21.453125" style="29" customWidth="1"/>
    <col min="7" max="7" width="14.90625" style="29" customWidth="1"/>
    <col min="8" max="8" width="10.36328125" style="29" bestFit="1" customWidth="1"/>
    <col min="9" max="16384" width="8.6328125" style="29"/>
  </cols>
  <sheetData>
    <row r="1" spans="1:8" ht="33" customHeight="1" x14ac:dyDescent="0.3">
      <c r="B1" s="129" t="s">
        <v>84</v>
      </c>
    </row>
    <row r="2" spans="1:8" ht="20" customHeight="1" x14ac:dyDescent="0.3">
      <c r="B2" s="129"/>
      <c r="C2" s="130">
        <v>2023</v>
      </c>
      <c r="D2" s="130"/>
      <c r="E2" s="130"/>
      <c r="F2" s="130"/>
      <c r="G2" s="130">
        <v>2024</v>
      </c>
      <c r="H2" s="130"/>
    </row>
    <row r="3" spans="1:8" x14ac:dyDescent="0.3">
      <c r="C3" s="63" t="s">
        <v>662</v>
      </c>
      <c r="D3" s="63" t="s">
        <v>663</v>
      </c>
      <c r="E3" s="63" t="s">
        <v>664</v>
      </c>
      <c r="F3" s="63" t="s">
        <v>665</v>
      </c>
      <c r="G3" s="63" t="s">
        <v>662</v>
      </c>
      <c r="H3" s="63" t="s">
        <v>663</v>
      </c>
    </row>
    <row r="4" spans="1:8" x14ac:dyDescent="0.3">
      <c r="B4" s="29" t="s">
        <v>51</v>
      </c>
      <c r="C4" s="102">
        <v>78355.221600000004</v>
      </c>
      <c r="D4" s="102">
        <v>78454.972899999993</v>
      </c>
      <c r="E4" s="102">
        <v>78454.972909999997</v>
      </c>
      <c r="F4" s="102">
        <v>80504.007069999992</v>
      </c>
      <c r="G4" s="102">
        <v>39477</v>
      </c>
      <c r="H4" s="102">
        <v>48038</v>
      </c>
    </row>
    <row r="5" spans="1:8" x14ac:dyDescent="0.3">
      <c r="B5" s="64" t="s">
        <v>52</v>
      </c>
      <c r="C5" s="103">
        <v>159047.13187243749</v>
      </c>
      <c r="D5" s="103">
        <v>161600.1091370917</v>
      </c>
      <c r="E5" s="103">
        <v>163986.09761679021</v>
      </c>
      <c r="F5" s="103">
        <v>165133.18403755571</v>
      </c>
      <c r="G5" s="103">
        <v>0</v>
      </c>
      <c r="H5" s="103">
        <v>0</v>
      </c>
    </row>
    <row r="6" spans="1:8" customFormat="1" ht="14.5" x14ac:dyDescent="0.35">
      <c r="A6" s="29"/>
      <c r="B6" s="90" t="s">
        <v>723</v>
      </c>
      <c r="C6" s="102">
        <f>SUM(C7:C18)</f>
        <v>1157616.1950399999</v>
      </c>
      <c r="D6" s="102">
        <f t="shared" ref="D6:F6" si="0">SUM(D7:D18)</f>
        <v>1188083.3314400003</v>
      </c>
      <c r="E6" s="102">
        <f t="shared" si="0"/>
        <v>1166459.4781299999</v>
      </c>
      <c r="F6" s="102">
        <f t="shared" si="0"/>
        <v>1153918.7112</v>
      </c>
      <c r="G6" s="102">
        <v>641074</v>
      </c>
      <c r="H6" s="102">
        <v>331654</v>
      </c>
    </row>
    <row r="7" spans="1:8" x14ac:dyDescent="0.3">
      <c r="B7" s="51" t="s">
        <v>53</v>
      </c>
      <c r="C7" s="104">
        <v>364368.08298000006</v>
      </c>
      <c r="D7" s="104">
        <v>371467.93890000001</v>
      </c>
      <c r="E7" s="104">
        <v>360123.67076000007</v>
      </c>
      <c r="F7" s="104">
        <v>342375.07392999995</v>
      </c>
      <c r="G7" s="104"/>
      <c r="H7" s="104"/>
    </row>
    <row r="8" spans="1:8" x14ac:dyDescent="0.3">
      <c r="B8" s="80" t="s">
        <v>54</v>
      </c>
      <c r="C8" s="105">
        <v>111836.49446</v>
      </c>
      <c r="D8" s="105">
        <v>109985.39220999999</v>
      </c>
      <c r="E8" s="105">
        <v>92959.339850000004</v>
      </c>
      <c r="F8" s="105">
        <v>101427.52731999999</v>
      </c>
      <c r="G8" s="105"/>
      <c r="H8" s="105"/>
    </row>
    <row r="9" spans="1:8" x14ac:dyDescent="0.3">
      <c r="B9" s="51" t="s">
        <v>55</v>
      </c>
      <c r="C9" s="104">
        <v>0</v>
      </c>
      <c r="D9" s="104">
        <v>0</v>
      </c>
      <c r="E9" s="104">
        <v>0</v>
      </c>
      <c r="F9" s="104">
        <v>0</v>
      </c>
      <c r="G9" s="104"/>
      <c r="H9" s="104"/>
    </row>
    <row r="10" spans="1:8" x14ac:dyDescent="0.3">
      <c r="B10" s="80" t="s">
        <v>56</v>
      </c>
      <c r="C10" s="105">
        <v>138567.81422</v>
      </c>
      <c r="D10" s="105">
        <v>143940.71754000001</v>
      </c>
      <c r="E10" s="105">
        <v>144781.23462</v>
      </c>
      <c r="F10" s="105">
        <v>144239.0514</v>
      </c>
      <c r="G10" s="105"/>
      <c r="H10" s="105"/>
    </row>
    <row r="11" spans="1:8" x14ac:dyDescent="0.3">
      <c r="B11" s="51" t="s">
        <v>57</v>
      </c>
      <c r="C11" s="104">
        <v>137185.27822000001</v>
      </c>
      <c r="D11" s="104">
        <v>142757.59191000002</v>
      </c>
      <c r="E11" s="104">
        <v>143850.9203</v>
      </c>
      <c r="F11" s="104">
        <v>141839.29293</v>
      </c>
      <c r="G11" s="104"/>
      <c r="H11" s="104"/>
    </row>
    <row r="12" spans="1:8" x14ac:dyDescent="0.3">
      <c r="B12" s="80" t="s">
        <v>58</v>
      </c>
      <c r="C12" s="105">
        <v>124588.52098999999</v>
      </c>
      <c r="D12" s="105">
        <v>129345.30416</v>
      </c>
      <c r="E12" s="105">
        <v>129989.17924999999</v>
      </c>
      <c r="F12" s="105">
        <v>129210.54638000001</v>
      </c>
      <c r="G12" s="105"/>
      <c r="H12" s="105"/>
    </row>
    <row r="13" spans="1:8" x14ac:dyDescent="0.3">
      <c r="B13" s="51" t="s">
        <v>59</v>
      </c>
      <c r="C13" s="104">
        <v>136353.70108999999</v>
      </c>
      <c r="D13" s="104">
        <v>141774.32208000001</v>
      </c>
      <c r="E13" s="104">
        <v>143049.20663999999</v>
      </c>
      <c r="F13" s="104">
        <v>141240.96708999999</v>
      </c>
      <c r="G13" s="104"/>
      <c r="H13" s="104"/>
    </row>
    <row r="14" spans="1:8" x14ac:dyDescent="0.3">
      <c r="B14" s="80" t="s">
        <v>60</v>
      </c>
      <c r="C14" s="105">
        <v>124685.48433000001</v>
      </c>
      <c r="D14" s="105">
        <v>128650.97521</v>
      </c>
      <c r="E14" s="105">
        <v>128441.5001</v>
      </c>
      <c r="F14" s="105">
        <v>130497.51026000001</v>
      </c>
      <c r="G14" s="105"/>
      <c r="H14" s="105"/>
    </row>
    <row r="15" spans="1:8" x14ac:dyDescent="0.3">
      <c r="B15" s="51" t="s">
        <v>61</v>
      </c>
      <c r="C15" s="104">
        <v>3304.9200199999996</v>
      </c>
      <c r="D15" s="104">
        <v>3327.5476800000006</v>
      </c>
      <c r="E15" s="104">
        <v>3790.6312700000008</v>
      </c>
      <c r="F15" s="104">
        <v>3723.7017999999998</v>
      </c>
      <c r="G15" s="104"/>
      <c r="H15" s="104"/>
    </row>
    <row r="16" spans="1:8" x14ac:dyDescent="0.3">
      <c r="B16" s="80" t="s">
        <v>62</v>
      </c>
      <c r="C16" s="105">
        <v>8337.5609000000004</v>
      </c>
      <c r="D16" s="105">
        <v>8331.9035199999998</v>
      </c>
      <c r="E16" s="105">
        <v>9744.9477399999996</v>
      </c>
      <c r="F16" s="105">
        <v>9501.8527399999984</v>
      </c>
      <c r="G16" s="105"/>
      <c r="H16" s="105"/>
    </row>
    <row r="17" spans="2:8" x14ac:dyDescent="0.3">
      <c r="B17" s="51" t="s">
        <v>63</v>
      </c>
      <c r="C17" s="104">
        <v>3008.1801800000003</v>
      </c>
      <c r="D17" s="104">
        <v>3138.6903500000003</v>
      </c>
      <c r="E17" s="104">
        <v>3675.3060299999997</v>
      </c>
      <c r="F17" s="104">
        <v>3638.26602</v>
      </c>
      <c r="G17" s="104"/>
      <c r="H17" s="104"/>
    </row>
    <row r="18" spans="2:8" x14ac:dyDescent="0.3">
      <c r="B18" s="80" t="s">
        <v>64</v>
      </c>
      <c r="C18" s="105">
        <v>5380.1576500000001</v>
      </c>
      <c r="D18" s="105">
        <v>5362.9478800000006</v>
      </c>
      <c r="E18" s="105">
        <v>6053.5415700000003</v>
      </c>
      <c r="F18" s="105">
        <v>6224.9213300000001</v>
      </c>
      <c r="G18" s="105"/>
      <c r="H18" s="105"/>
    </row>
    <row r="19" spans="2:8" x14ac:dyDescent="0.3">
      <c r="B19" s="52" t="s">
        <v>65</v>
      </c>
      <c r="C19" s="106">
        <v>1395018.5485124376</v>
      </c>
      <c r="D19" s="106">
        <v>1428138.4134770916</v>
      </c>
      <c r="E19" s="106">
        <v>1408900.5486567903</v>
      </c>
      <c r="F19" s="106">
        <v>1399555.9023075558</v>
      </c>
      <c r="G19" s="106">
        <v>680551</v>
      </c>
      <c r="H19" s="106">
        <v>379692</v>
      </c>
    </row>
    <row r="22" spans="2:8" x14ac:dyDescent="0.3">
      <c r="B22" s="80" t="s">
        <v>680</v>
      </c>
    </row>
  </sheetData>
  <mergeCells count="3">
    <mergeCell ref="B1:B2"/>
    <mergeCell ref="C2:F2"/>
    <mergeCell ref="G2:H2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  <ignoredErrors>
    <ignoredError sqref="C6:F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2F46-D966-4990-A3DA-CD72FE72C1C6}">
  <sheetPr codeName="Planilha11">
    <tabColor rgb="FFFFC000"/>
  </sheetPr>
  <dimension ref="B2:V39"/>
  <sheetViews>
    <sheetView showGridLines="0" zoomScale="70" zoomScaleNormal="70" workbookViewId="0">
      <selection activeCell="J16" sqref="J16"/>
    </sheetView>
  </sheetViews>
  <sheetFormatPr defaultColWidth="8.453125" defaultRowHeight="13.5" x14ac:dyDescent="0.3"/>
  <cols>
    <col min="1" max="1" width="3.453125" style="19" customWidth="1"/>
    <col min="2" max="2" width="47.1796875" style="19" bestFit="1" customWidth="1"/>
    <col min="3" max="3" width="8" style="19" bestFit="1" customWidth="1"/>
    <col min="4" max="4" width="18.1796875" style="19" bestFit="1" customWidth="1"/>
    <col min="5" max="6" width="13.453125" style="19" bestFit="1" customWidth="1"/>
    <col min="7" max="7" width="13.453125" style="19" customWidth="1"/>
    <col min="8" max="10" width="13.453125" style="19" bestFit="1" customWidth="1"/>
    <col min="11" max="11" width="14.453125" style="19" bestFit="1" customWidth="1"/>
    <col min="12" max="22" width="13.453125" style="19" bestFit="1" customWidth="1"/>
    <col min="23" max="16384" width="8.453125" style="19"/>
  </cols>
  <sheetData>
    <row r="2" spans="2:22" x14ac:dyDescent="0.3">
      <c r="C2" s="121">
        <v>2023</v>
      </c>
      <c r="D2" s="121"/>
      <c r="E2" s="121"/>
      <c r="F2" s="121"/>
      <c r="G2" s="121">
        <v>2022</v>
      </c>
      <c r="H2" s="121"/>
      <c r="I2" s="121"/>
      <c r="J2" s="121"/>
      <c r="K2" s="121">
        <v>2021</v>
      </c>
      <c r="L2" s="121"/>
      <c r="M2" s="121"/>
      <c r="N2" s="121"/>
      <c r="O2" s="121">
        <v>2020</v>
      </c>
      <c r="P2" s="121"/>
      <c r="Q2" s="121"/>
      <c r="R2" s="121"/>
      <c r="S2" s="121">
        <v>2019</v>
      </c>
      <c r="T2" s="121"/>
      <c r="U2" s="121"/>
      <c r="V2" s="121"/>
    </row>
    <row r="3" spans="2:22" x14ac:dyDescent="0.3">
      <c r="C3" s="5" t="s">
        <v>87</v>
      </c>
      <c r="D3" s="5" t="s">
        <v>88</v>
      </c>
      <c r="E3" s="5" t="s">
        <v>89</v>
      </c>
      <c r="F3" s="5" t="s">
        <v>90</v>
      </c>
      <c r="G3" s="5" t="s">
        <v>91</v>
      </c>
      <c r="H3" s="5" t="s">
        <v>92</v>
      </c>
      <c r="I3" s="5" t="s">
        <v>93</v>
      </c>
      <c r="J3" s="5" t="s">
        <v>94</v>
      </c>
      <c r="K3" s="5" t="s">
        <v>95</v>
      </c>
      <c r="L3" s="5" t="s">
        <v>96</v>
      </c>
      <c r="M3" s="5" t="s">
        <v>97</v>
      </c>
      <c r="N3" s="5" t="s">
        <v>98</v>
      </c>
      <c r="O3" s="5" t="s">
        <v>99</v>
      </c>
      <c r="P3" s="5" t="s">
        <v>100</v>
      </c>
      <c r="Q3" s="5" t="s">
        <v>101</v>
      </c>
      <c r="R3" s="5" t="s">
        <v>102</v>
      </c>
      <c r="S3" s="5" t="s">
        <v>103</v>
      </c>
      <c r="T3" s="5" t="s">
        <v>104</v>
      </c>
      <c r="U3" s="5" t="s">
        <v>105</v>
      </c>
      <c r="V3" s="5" t="s">
        <v>106</v>
      </c>
    </row>
    <row r="4" spans="2:22" s="22" customFormat="1" x14ac:dyDescent="0.3">
      <c r="B4" s="22" t="s">
        <v>107</v>
      </c>
      <c r="C4" s="21">
        <f>SUM(C5:C14)</f>
        <v>0</v>
      </c>
      <c r="D4" s="21">
        <f t="shared" ref="D4:V4" si="0">SUM(D5:D14)</f>
        <v>6126172</v>
      </c>
      <c r="E4" s="21">
        <f t="shared" si="0"/>
        <v>4261521</v>
      </c>
      <c r="F4" s="21">
        <f t="shared" si="0"/>
        <v>2151411</v>
      </c>
      <c r="G4" s="21">
        <f t="shared" si="0"/>
        <v>7870267</v>
      </c>
      <c r="H4" s="21">
        <f t="shared" si="0"/>
        <v>6019988</v>
      </c>
      <c r="I4" s="21">
        <f t="shared" si="0"/>
        <v>4231148</v>
      </c>
      <c r="J4" s="21">
        <f t="shared" si="0"/>
        <v>2002819</v>
      </c>
      <c r="K4" s="21">
        <f t="shared" si="0"/>
        <v>8142961</v>
      </c>
      <c r="L4" s="21">
        <f t="shared" si="0"/>
        <v>5728379</v>
      </c>
      <c r="M4" s="21">
        <f t="shared" si="0"/>
        <v>3577463</v>
      </c>
      <c r="N4" s="21">
        <f t="shared" si="0"/>
        <v>1802984</v>
      </c>
      <c r="O4" s="21">
        <f t="shared" si="0"/>
        <v>6179566.5621048873</v>
      </c>
      <c r="P4" s="21">
        <f t="shared" si="0"/>
        <v>5617180</v>
      </c>
      <c r="Q4" s="21">
        <f t="shared" si="0"/>
        <v>3938474</v>
      </c>
      <c r="R4" s="21">
        <f t="shared" si="0"/>
        <v>1346702</v>
      </c>
      <c r="S4" s="21">
        <f t="shared" si="0"/>
        <v>5137945</v>
      </c>
      <c r="T4" s="21">
        <f t="shared" si="0"/>
        <v>3839873</v>
      </c>
      <c r="U4" s="21">
        <f t="shared" si="0"/>
        <v>2238078</v>
      </c>
      <c r="V4" s="21">
        <f t="shared" si="0"/>
        <v>1174661</v>
      </c>
    </row>
    <row r="5" spans="2:22" x14ac:dyDescent="0.3">
      <c r="B5" s="19" t="s">
        <v>108</v>
      </c>
      <c r="C5" s="23"/>
      <c r="D5" s="23">
        <v>425824</v>
      </c>
      <c r="E5" s="23">
        <v>271568</v>
      </c>
      <c r="F5" s="23">
        <v>133259</v>
      </c>
      <c r="G5" s="23">
        <v>91415</v>
      </c>
      <c r="H5" s="23">
        <v>67591</v>
      </c>
      <c r="I5" s="23">
        <v>40780</v>
      </c>
      <c r="J5" s="23">
        <v>19064</v>
      </c>
      <c r="K5" s="23">
        <v>275176</v>
      </c>
      <c r="L5" s="23">
        <v>229397</v>
      </c>
      <c r="M5" s="23">
        <v>163826</v>
      </c>
      <c r="N5" s="23">
        <v>97726</v>
      </c>
      <c r="O5" s="23">
        <v>242446</v>
      </c>
      <c r="P5" s="23">
        <v>177415</v>
      </c>
      <c r="Q5" s="23">
        <v>90415</v>
      </c>
      <c r="R5" s="23">
        <v>46932</v>
      </c>
      <c r="S5" s="23">
        <v>35945</v>
      </c>
      <c r="T5" s="23">
        <v>27562</v>
      </c>
      <c r="U5" s="23">
        <v>18042</v>
      </c>
      <c r="V5" s="23">
        <v>8458</v>
      </c>
    </row>
    <row r="6" spans="2:22" x14ac:dyDescent="0.3">
      <c r="B6" s="19" t="s">
        <v>109</v>
      </c>
      <c r="C6" s="23"/>
      <c r="D6" s="23">
        <v>650249</v>
      </c>
      <c r="E6" s="23">
        <v>428470</v>
      </c>
      <c r="F6" s="23">
        <v>200974</v>
      </c>
      <c r="G6" s="23">
        <v>863486</v>
      </c>
      <c r="H6" s="23">
        <v>638616</v>
      </c>
      <c r="I6" s="23">
        <v>389478</v>
      </c>
      <c r="J6" s="23">
        <v>188913</v>
      </c>
      <c r="K6" s="23">
        <v>658343</v>
      </c>
      <c r="L6" s="23">
        <v>487226</v>
      </c>
      <c r="M6" s="23">
        <v>309587</v>
      </c>
      <c r="N6" s="23">
        <v>147155</v>
      </c>
      <c r="O6" s="23">
        <v>585719</v>
      </c>
      <c r="P6" s="23">
        <v>432976</v>
      </c>
      <c r="Q6" s="23">
        <v>312292</v>
      </c>
      <c r="R6" s="23">
        <v>155934</v>
      </c>
      <c r="S6" s="23">
        <v>625223</v>
      </c>
      <c r="T6" s="23">
        <v>471001</v>
      </c>
      <c r="U6" s="23">
        <v>316722</v>
      </c>
      <c r="V6" s="23">
        <v>159614</v>
      </c>
    </row>
    <row r="7" spans="2:22" x14ac:dyDescent="0.3">
      <c r="B7" s="19" t="s">
        <v>110</v>
      </c>
      <c r="C7" s="23"/>
      <c r="D7" s="23">
        <v>236697</v>
      </c>
      <c r="E7" s="23">
        <v>180821</v>
      </c>
      <c r="F7" s="23">
        <v>96543</v>
      </c>
      <c r="G7" s="23">
        <v>110777</v>
      </c>
      <c r="H7" s="23">
        <v>88384</v>
      </c>
      <c r="I7" s="23">
        <v>66767</v>
      </c>
      <c r="J7" s="23">
        <v>35318</v>
      </c>
      <c r="K7" s="23">
        <v>388431</v>
      </c>
      <c r="L7" s="23">
        <v>263471</v>
      </c>
      <c r="M7" s="23">
        <v>171278</v>
      </c>
      <c r="N7" s="23">
        <v>76438</v>
      </c>
      <c r="O7" s="23">
        <v>615877</v>
      </c>
      <c r="P7" s="23">
        <v>320114</v>
      </c>
      <c r="Q7" s="23">
        <v>202060</v>
      </c>
      <c r="R7" s="23">
        <v>150529</v>
      </c>
      <c r="S7" s="23">
        <v>609071</v>
      </c>
      <c r="T7" s="23">
        <v>432866</v>
      </c>
      <c r="U7" s="23">
        <v>99580</v>
      </c>
      <c r="V7" s="23">
        <v>105401</v>
      </c>
    </row>
    <row r="8" spans="2:22" x14ac:dyDescent="0.3">
      <c r="B8" s="19" t="s">
        <v>111</v>
      </c>
      <c r="C8" s="23"/>
      <c r="D8" s="23">
        <v>3813429</v>
      </c>
      <c r="E8" s="23">
        <v>2513792</v>
      </c>
      <c r="F8" s="23">
        <v>1251151</v>
      </c>
      <c r="G8" s="23">
        <v>5283426</v>
      </c>
      <c r="H8" s="23">
        <v>3909020</v>
      </c>
      <c r="I8" s="23">
        <v>2519712</v>
      </c>
      <c r="J8" s="23">
        <v>1241097</v>
      </c>
      <c r="K8" s="23">
        <v>4728636</v>
      </c>
      <c r="L8" s="23">
        <v>3365138</v>
      </c>
      <c r="M8" s="23">
        <v>2266805</v>
      </c>
      <c r="N8" s="23">
        <v>1131907</v>
      </c>
      <c r="O8" s="23">
        <v>4169897</v>
      </c>
      <c r="P8" s="23">
        <v>2956051</v>
      </c>
      <c r="Q8" s="23">
        <v>1789784</v>
      </c>
      <c r="R8" s="23">
        <v>923203</v>
      </c>
      <c r="S8" s="23">
        <v>3733062</v>
      </c>
      <c r="T8" s="23">
        <v>2844199</v>
      </c>
      <c r="U8" s="23">
        <v>1791198</v>
      </c>
      <c r="V8" s="23">
        <v>906115</v>
      </c>
    </row>
    <row r="9" spans="2:22" x14ac:dyDescent="0.3">
      <c r="B9" s="19" t="s">
        <v>112</v>
      </c>
      <c r="C9" s="23"/>
      <c r="D9" s="23">
        <v>488324</v>
      </c>
      <c r="E9" s="23">
        <v>316720</v>
      </c>
      <c r="F9" s="23">
        <v>153736</v>
      </c>
      <c r="G9" s="23">
        <v>605344</v>
      </c>
      <c r="H9" s="23">
        <v>506999</v>
      </c>
      <c r="I9" s="23">
        <v>200940</v>
      </c>
      <c r="J9" s="23">
        <v>88230</v>
      </c>
      <c r="K9" s="23">
        <v>519125</v>
      </c>
      <c r="L9" s="23">
        <v>341008</v>
      </c>
      <c r="M9" s="23">
        <v>139892</v>
      </c>
      <c r="N9" s="23">
        <v>46551</v>
      </c>
      <c r="O9" s="23">
        <v>326476</v>
      </c>
      <c r="P9" s="23">
        <v>224067</v>
      </c>
      <c r="Q9" s="23">
        <v>155058</v>
      </c>
      <c r="R9" s="23">
        <v>54026</v>
      </c>
      <c r="S9" s="23">
        <v>117195</v>
      </c>
      <c r="T9" s="23">
        <v>71644</v>
      </c>
      <c r="U9" s="23">
        <v>9644</v>
      </c>
      <c r="V9" s="23">
        <v>9475</v>
      </c>
    </row>
    <row r="10" spans="2:22" x14ac:dyDescent="0.3">
      <c r="B10" s="19" t="s">
        <v>113</v>
      </c>
      <c r="C10" s="23"/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2:22" x14ac:dyDescent="0.3">
      <c r="B11" s="19" t="s">
        <v>114</v>
      </c>
      <c r="C11" s="23"/>
      <c r="D11" s="23">
        <v>1721838</v>
      </c>
      <c r="E11" s="23">
        <v>1324488</v>
      </c>
      <c r="F11" s="23">
        <v>706034</v>
      </c>
      <c r="G11" s="23">
        <v>2403532</v>
      </c>
      <c r="H11" s="23">
        <v>1925582</v>
      </c>
      <c r="I11" s="23">
        <v>1727828</v>
      </c>
      <c r="J11" s="23">
        <v>777596</v>
      </c>
      <c r="K11" s="23">
        <v>2922291</v>
      </c>
      <c r="L11" s="23">
        <v>2077140</v>
      </c>
      <c r="M11" s="23">
        <v>1243562</v>
      </c>
      <c r="N11" s="23">
        <v>656266</v>
      </c>
      <c r="O11" s="23">
        <v>1439840.5621048873</v>
      </c>
      <c r="P11" s="23">
        <v>176304</v>
      </c>
      <c r="Q11" s="23">
        <v>108703</v>
      </c>
      <c r="R11" s="23">
        <v>65164</v>
      </c>
      <c r="S11" s="23">
        <v>248765</v>
      </c>
      <c r="T11" s="23">
        <v>172027</v>
      </c>
      <c r="U11" s="23">
        <v>115365</v>
      </c>
      <c r="V11" s="23">
        <v>54550</v>
      </c>
    </row>
    <row r="12" spans="2:22" x14ac:dyDescent="0.3">
      <c r="B12" s="19" t="s">
        <v>36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>
        <v>2222640</v>
      </c>
      <c r="Q12" s="23">
        <v>1819033</v>
      </c>
      <c r="R12" s="23">
        <v>213905</v>
      </c>
      <c r="S12" s="23">
        <v>791278</v>
      </c>
      <c r="T12" s="23">
        <v>560671</v>
      </c>
      <c r="U12" s="23">
        <v>369489</v>
      </c>
      <c r="V12" s="23">
        <v>166617</v>
      </c>
    </row>
    <row r="13" spans="2:22" x14ac:dyDescent="0.3">
      <c r="B13" s="19" t="s">
        <v>115</v>
      </c>
      <c r="C13" s="23"/>
      <c r="D13" s="23">
        <v>44586</v>
      </c>
      <c r="E13" s="23">
        <v>30669</v>
      </c>
      <c r="F13" s="23">
        <v>15401</v>
      </c>
      <c r="G13" s="23">
        <v>80840</v>
      </c>
      <c r="H13" s="23">
        <v>52941</v>
      </c>
      <c r="I13" s="23">
        <v>33909</v>
      </c>
      <c r="J13" s="23">
        <v>14090</v>
      </c>
      <c r="K13" s="23">
        <v>33271</v>
      </c>
      <c r="L13" s="23">
        <v>34979</v>
      </c>
      <c r="M13" s="23">
        <v>21378</v>
      </c>
      <c r="N13" s="23">
        <v>15417</v>
      </c>
      <c r="O13" s="23">
        <v>71475</v>
      </c>
      <c r="P13" s="23">
        <v>15426</v>
      </c>
      <c r="Q13" s="23">
        <v>9988</v>
      </c>
      <c r="R13" s="23">
        <v>4623</v>
      </c>
      <c r="S13" s="23">
        <v>26460</v>
      </c>
      <c r="T13" s="23">
        <v>20882</v>
      </c>
      <c r="U13" s="23">
        <v>11115</v>
      </c>
      <c r="V13" s="23">
        <v>5416</v>
      </c>
    </row>
    <row r="14" spans="2:22" x14ac:dyDescent="0.3">
      <c r="B14" s="19" t="s">
        <v>116</v>
      </c>
      <c r="C14" s="23"/>
      <c r="D14" s="23">
        <v>-1254775</v>
      </c>
      <c r="E14" s="23">
        <v>-805007</v>
      </c>
      <c r="F14" s="23">
        <v>-405687</v>
      </c>
      <c r="G14" s="23">
        <v>-1568553</v>
      </c>
      <c r="H14" s="23">
        <v>-1169145</v>
      </c>
      <c r="I14" s="23">
        <v>-748266</v>
      </c>
      <c r="J14" s="23">
        <v>-361489</v>
      </c>
      <c r="K14" s="23">
        <v>-1382312</v>
      </c>
      <c r="L14" s="23">
        <v>-1069980</v>
      </c>
      <c r="M14" s="23">
        <v>-738865</v>
      </c>
      <c r="N14" s="23">
        <v>-368476</v>
      </c>
      <c r="O14" s="23">
        <v>-1272164</v>
      </c>
      <c r="P14" s="23">
        <v>-907813</v>
      </c>
      <c r="Q14" s="23">
        <v>-548859</v>
      </c>
      <c r="R14" s="23">
        <v>-267614</v>
      </c>
      <c r="S14" s="23">
        <v>-1049054</v>
      </c>
      <c r="T14" s="23">
        <v>-760979</v>
      </c>
      <c r="U14" s="23">
        <v>-493077</v>
      </c>
      <c r="V14" s="23">
        <v>-240985</v>
      </c>
    </row>
    <row r="15" spans="2:22" x14ac:dyDescent="0.3">
      <c r="B15" s="22" t="s">
        <v>117</v>
      </c>
      <c r="C15" s="21">
        <f>SUM(C16:C25)</f>
        <v>0</v>
      </c>
      <c r="D15" s="21">
        <f t="shared" ref="D15:V15" si="1">SUM(D16:D25)</f>
        <v>-2446281</v>
      </c>
      <c r="E15" s="21">
        <f t="shared" si="1"/>
        <v>-2006754</v>
      </c>
      <c r="F15" s="21">
        <f t="shared" si="1"/>
        <v>-1158727</v>
      </c>
      <c r="G15" s="21">
        <f t="shared" si="1"/>
        <v>-5082806</v>
      </c>
      <c r="H15" s="21">
        <f t="shared" si="1"/>
        <v>-3740247</v>
      </c>
      <c r="I15" s="21">
        <f t="shared" si="1"/>
        <v>-2277526</v>
      </c>
      <c r="J15" s="21">
        <f t="shared" si="1"/>
        <v>-1022949</v>
      </c>
      <c r="K15" s="21">
        <f t="shared" si="1"/>
        <v>-2162189</v>
      </c>
      <c r="L15" s="21">
        <f t="shared" si="1"/>
        <v>-511709</v>
      </c>
      <c r="M15" s="21">
        <f t="shared" si="1"/>
        <v>-2318401</v>
      </c>
      <c r="N15" s="21">
        <f t="shared" si="1"/>
        <v>-1235833</v>
      </c>
      <c r="O15" s="21">
        <f t="shared" si="1"/>
        <v>-3916689.5621048873</v>
      </c>
      <c r="P15" s="21">
        <f t="shared" si="1"/>
        <v>-2832055</v>
      </c>
      <c r="Q15" s="21">
        <f t="shared" si="1"/>
        <v>-1693538</v>
      </c>
      <c r="R15" s="21">
        <f t="shared" si="1"/>
        <v>-855634</v>
      </c>
      <c r="S15" s="21">
        <f t="shared" si="1"/>
        <v>-4203009</v>
      </c>
      <c r="T15" s="21">
        <f t="shared" si="1"/>
        <v>-2791470</v>
      </c>
      <c r="U15" s="21">
        <f t="shared" si="1"/>
        <v>-1835150</v>
      </c>
      <c r="V15" s="21">
        <f t="shared" si="1"/>
        <v>-750431</v>
      </c>
    </row>
    <row r="16" spans="2:22" x14ac:dyDescent="0.3">
      <c r="B16" s="19" t="s">
        <v>118</v>
      </c>
      <c r="C16" s="23"/>
      <c r="D16" s="23">
        <v>-839377</v>
      </c>
      <c r="E16" s="23">
        <v>-584586</v>
      </c>
      <c r="F16" s="23">
        <v>-251491</v>
      </c>
      <c r="G16" s="23">
        <v>-1545188</v>
      </c>
      <c r="H16" s="23">
        <v>-841346</v>
      </c>
      <c r="I16" s="23">
        <v>-587923</v>
      </c>
      <c r="J16" s="23">
        <v>-263123</v>
      </c>
      <c r="K16" s="23">
        <v>-983896</v>
      </c>
      <c r="L16" s="23">
        <v>-619218</v>
      </c>
      <c r="M16" s="23">
        <v>-472138</v>
      </c>
      <c r="N16" s="23">
        <v>-246935</v>
      </c>
      <c r="O16" s="23">
        <v>-1063852</v>
      </c>
      <c r="P16" s="23">
        <v>-719721</v>
      </c>
      <c r="Q16" s="23">
        <v>-495654</v>
      </c>
      <c r="R16" s="23">
        <v>-256579</v>
      </c>
      <c r="S16" s="23">
        <v>-1368067</v>
      </c>
      <c r="T16" s="23">
        <v>-758183</v>
      </c>
      <c r="U16" s="23">
        <v>-468259</v>
      </c>
      <c r="V16" s="23">
        <v>-254080</v>
      </c>
    </row>
    <row r="17" spans="2:22" x14ac:dyDescent="0.3">
      <c r="B17" s="19" t="s">
        <v>119</v>
      </c>
      <c r="C17" s="23"/>
      <c r="D17" s="23">
        <v>-26483</v>
      </c>
      <c r="E17" s="23">
        <v>-16879</v>
      </c>
      <c r="F17" s="23">
        <v>-8534</v>
      </c>
      <c r="G17" s="23">
        <v>-43454</v>
      </c>
      <c r="H17" s="23">
        <v>-29591</v>
      </c>
      <c r="I17" s="23">
        <v>-17740</v>
      </c>
      <c r="J17" s="23">
        <v>-9426</v>
      </c>
      <c r="K17" s="23">
        <v>-35193</v>
      </c>
      <c r="L17" s="23">
        <v>-24089</v>
      </c>
      <c r="M17" s="23">
        <v>-16935</v>
      </c>
      <c r="N17" s="23">
        <v>-7046</v>
      </c>
      <c r="O17" s="23">
        <v>-33677</v>
      </c>
      <c r="P17" s="23">
        <v>-20804</v>
      </c>
      <c r="Q17" s="23">
        <v>-10817</v>
      </c>
      <c r="R17" s="23">
        <v>-7043</v>
      </c>
      <c r="S17" s="23">
        <v>-40346</v>
      </c>
      <c r="T17" s="23">
        <v>-29927</v>
      </c>
      <c r="U17" s="23">
        <v>-13608</v>
      </c>
      <c r="V17" s="23">
        <v>-4265</v>
      </c>
    </row>
    <row r="18" spans="2:22" x14ac:dyDescent="0.3">
      <c r="B18" s="19" t="s">
        <v>120</v>
      </c>
      <c r="C18" s="23"/>
      <c r="D18" s="23">
        <v>-262993</v>
      </c>
      <c r="E18" s="23">
        <v>-176604</v>
      </c>
      <c r="F18" s="23">
        <v>-83749</v>
      </c>
      <c r="G18" s="23">
        <v>-326597</v>
      </c>
      <c r="H18" s="23">
        <v>-206781</v>
      </c>
      <c r="I18" s="23">
        <v>-124344</v>
      </c>
      <c r="J18" s="23">
        <v>-48469</v>
      </c>
      <c r="K18" s="23">
        <v>-295730</v>
      </c>
      <c r="L18" s="23">
        <v>-172884</v>
      </c>
      <c r="M18" s="23">
        <v>-103094</v>
      </c>
      <c r="N18" s="23">
        <v>-41150</v>
      </c>
      <c r="O18" s="23">
        <v>-273974</v>
      </c>
      <c r="P18" s="23">
        <v>-175723</v>
      </c>
      <c r="Q18" s="23">
        <v>-109150</v>
      </c>
      <c r="R18" s="23">
        <v>-53784</v>
      </c>
      <c r="S18" s="23">
        <v>-257994</v>
      </c>
      <c r="T18" s="23">
        <v>-172646</v>
      </c>
      <c r="U18" s="23">
        <v>-182655</v>
      </c>
      <c r="V18" s="23">
        <v>-83596</v>
      </c>
    </row>
    <row r="19" spans="2:22" x14ac:dyDescent="0.3">
      <c r="B19" s="19" t="s">
        <v>121</v>
      </c>
      <c r="C19" s="23"/>
      <c r="D19" s="23">
        <v>-171953</v>
      </c>
      <c r="E19" s="23">
        <v>-99616</v>
      </c>
      <c r="F19" s="23">
        <v>-49447</v>
      </c>
      <c r="G19" s="23">
        <v>-235667</v>
      </c>
      <c r="H19" s="23">
        <v>-174725</v>
      </c>
      <c r="I19" s="23">
        <v>-106922</v>
      </c>
      <c r="J19" s="23">
        <v>-50012</v>
      </c>
      <c r="K19" s="23">
        <v>-475601</v>
      </c>
      <c r="L19" s="23">
        <v>-365113</v>
      </c>
      <c r="M19" s="23">
        <v>-111036</v>
      </c>
      <c r="N19" s="23">
        <v>-49773</v>
      </c>
      <c r="O19" s="23">
        <v>-355478</v>
      </c>
      <c r="P19" s="23">
        <v>-271553</v>
      </c>
      <c r="Q19" s="23">
        <v>-182010</v>
      </c>
      <c r="R19" s="23">
        <v>-104667</v>
      </c>
      <c r="S19" s="23">
        <v>-307340</v>
      </c>
      <c r="T19" s="23">
        <v>-230384</v>
      </c>
      <c r="U19" s="23">
        <v>-137353</v>
      </c>
      <c r="V19" s="23">
        <v>-62080</v>
      </c>
    </row>
    <row r="20" spans="2:22" x14ac:dyDescent="0.3">
      <c r="B20" s="19" t="s">
        <v>122</v>
      </c>
      <c r="C20" s="23"/>
      <c r="D20" s="23">
        <v>-793982</v>
      </c>
      <c r="E20" s="23">
        <v>-508536</v>
      </c>
      <c r="F20" s="23">
        <v>-253378</v>
      </c>
      <c r="G20" s="23">
        <v>-948925</v>
      </c>
      <c r="H20" s="23">
        <v>-694192</v>
      </c>
      <c r="I20" s="23">
        <v>-439781</v>
      </c>
      <c r="J20" s="23">
        <v>-220129</v>
      </c>
      <c r="K20" s="23">
        <v>-868871</v>
      </c>
      <c r="L20" s="23">
        <v>-649950</v>
      </c>
      <c r="M20" s="23">
        <v>-430401</v>
      </c>
      <c r="N20" s="23">
        <v>-213839</v>
      </c>
      <c r="O20" s="23">
        <v>-807515</v>
      </c>
      <c r="P20" s="23">
        <v>-590963</v>
      </c>
      <c r="Q20" s="23">
        <v>-375888</v>
      </c>
      <c r="R20" s="23">
        <v>-189170</v>
      </c>
      <c r="S20" s="23">
        <v>-712357</v>
      </c>
      <c r="T20" s="23">
        <v>-575910</v>
      </c>
      <c r="U20" s="23">
        <v>-370080</v>
      </c>
      <c r="V20" s="23">
        <v>-182999</v>
      </c>
    </row>
    <row r="21" spans="2:22" x14ac:dyDescent="0.3">
      <c r="B21" s="19" t="s">
        <v>123</v>
      </c>
      <c r="C21" s="23"/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2:22" x14ac:dyDescent="0.3">
      <c r="B22" s="19" t="s">
        <v>124</v>
      </c>
      <c r="C22" s="23"/>
      <c r="D22" s="23">
        <v>-720797</v>
      </c>
      <c r="E22" s="23">
        <v>-489742</v>
      </c>
      <c r="F22" s="23">
        <v>-268594</v>
      </c>
      <c r="G22" s="23">
        <v>-918099</v>
      </c>
      <c r="H22" s="23">
        <v>-565523</v>
      </c>
      <c r="I22" s="23">
        <v>-300531</v>
      </c>
      <c r="J22" s="23">
        <v>-132862</v>
      </c>
      <c r="K22" s="23">
        <v>-679120</v>
      </c>
      <c r="L22" s="23">
        <v>-404233</v>
      </c>
      <c r="M22" s="23">
        <v>-203943</v>
      </c>
      <c r="N22" s="23">
        <v>-66964</v>
      </c>
      <c r="O22" s="23">
        <v>-447789</v>
      </c>
      <c r="P22" s="23">
        <v>-246377</v>
      </c>
      <c r="Q22" s="23">
        <v>-159996</v>
      </c>
      <c r="R22" s="23">
        <v>-79121</v>
      </c>
      <c r="S22" s="23">
        <v>-471275</v>
      </c>
      <c r="T22" s="23">
        <v>-300922</v>
      </c>
      <c r="U22" s="23">
        <v>-130906</v>
      </c>
      <c r="V22" s="23">
        <v>-39409</v>
      </c>
    </row>
    <row r="23" spans="2:22" x14ac:dyDescent="0.3">
      <c r="B23" s="24" t="s">
        <v>125</v>
      </c>
      <c r="C23" s="25"/>
      <c r="D23" s="25">
        <v>534968</v>
      </c>
      <c r="E23" s="25">
        <v>92521</v>
      </c>
      <c r="F23" s="25">
        <v>-115997</v>
      </c>
      <c r="G23" s="25">
        <v>-791283</v>
      </c>
      <c r="H23" s="25">
        <v>-1055119</v>
      </c>
      <c r="I23" s="25">
        <v>-432519</v>
      </c>
      <c r="J23" s="25">
        <v>-158372</v>
      </c>
      <c r="K23" s="25">
        <v>-1242472</v>
      </c>
      <c r="L23" s="25">
        <v>-890722</v>
      </c>
      <c r="M23" s="25">
        <v>-760443</v>
      </c>
      <c r="N23" s="25">
        <v>-490357</v>
      </c>
      <c r="O23" s="25">
        <v>-1152159</v>
      </c>
      <c r="P23" s="25">
        <v>-675135</v>
      </c>
      <c r="Q23" s="25">
        <v>-318561</v>
      </c>
      <c r="R23" s="25">
        <v>-153347</v>
      </c>
      <c r="S23" s="25">
        <v>-868553</v>
      </c>
      <c r="T23" s="25">
        <v>-638088</v>
      </c>
      <c r="U23" s="25">
        <v>-432292</v>
      </c>
      <c r="V23" s="25">
        <v>-65469</v>
      </c>
    </row>
    <row r="24" spans="2:22" x14ac:dyDescent="0.3">
      <c r="B24" s="19" t="s">
        <v>126</v>
      </c>
      <c r="C24" s="23"/>
      <c r="D24" s="23">
        <v>184</v>
      </c>
      <c r="E24" s="23">
        <v>0</v>
      </c>
      <c r="F24" s="23">
        <v>0</v>
      </c>
      <c r="G24" s="23">
        <v>228155</v>
      </c>
      <c r="H24" s="23">
        <v>225369</v>
      </c>
      <c r="I24" s="23">
        <v>0</v>
      </c>
      <c r="J24" s="23">
        <v>0</v>
      </c>
      <c r="K24" s="23">
        <v>2942521</v>
      </c>
      <c r="L24" s="23">
        <v>2942521</v>
      </c>
      <c r="M24" s="23">
        <v>0</v>
      </c>
      <c r="N24" s="23">
        <v>0</v>
      </c>
      <c r="O24" s="23">
        <v>476529.43789511279</v>
      </c>
      <c r="P24" s="23"/>
      <c r="Q24" s="23"/>
      <c r="R24" s="23"/>
      <c r="S24" s="23"/>
      <c r="T24" s="23"/>
      <c r="U24" s="23"/>
      <c r="V24" s="23"/>
    </row>
    <row r="25" spans="2:22" x14ac:dyDescent="0.3">
      <c r="B25" s="19" t="s">
        <v>127</v>
      </c>
      <c r="C25" s="23"/>
      <c r="D25" s="23">
        <v>-165848</v>
      </c>
      <c r="E25" s="23">
        <v>-223312</v>
      </c>
      <c r="F25" s="23">
        <v>-127537</v>
      </c>
      <c r="G25" s="23">
        <v>-501748</v>
      </c>
      <c r="H25" s="23">
        <v>-398339</v>
      </c>
      <c r="I25" s="23">
        <v>-267766</v>
      </c>
      <c r="J25" s="23">
        <v>-140556</v>
      </c>
      <c r="K25" s="23">
        <v>-523827</v>
      </c>
      <c r="L25" s="23">
        <v>-328021</v>
      </c>
      <c r="M25" s="23">
        <v>-220411</v>
      </c>
      <c r="N25" s="23">
        <v>-119769</v>
      </c>
      <c r="O25" s="23">
        <v>-258775</v>
      </c>
      <c r="P25" s="23">
        <v>-131779</v>
      </c>
      <c r="Q25" s="23">
        <v>-41462</v>
      </c>
      <c r="R25" s="23">
        <v>-11923</v>
      </c>
      <c r="S25" s="23">
        <v>-177077</v>
      </c>
      <c r="T25" s="23">
        <v>-85410</v>
      </c>
      <c r="U25" s="23">
        <v>-99997</v>
      </c>
      <c r="V25" s="23">
        <v>-58533</v>
      </c>
    </row>
    <row r="26" spans="2:22" x14ac:dyDescent="0.3">
      <c r="B26" s="22" t="s">
        <v>128</v>
      </c>
      <c r="C26" s="21">
        <f t="shared" ref="C26:V26" si="2">C4+C15</f>
        <v>0</v>
      </c>
      <c r="D26" s="21">
        <f t="shared" si="2"/>
        <v>3679891</v>
      </c>
      <c r="E26" s="21">
        <f t="shared" si="2"/>
        <v>2254767</v>
      </c>
      <c r="F26" s="21">
        <f t="shared" si="2"/>
        <v>992684</v>
      </c>
      <c r="G26" s="21">
        <f t="shared" si="2"/>
        <v>2787461</v>
      </c>
      <c r="H26" s="21">
        <f t="shared" si="2"/>
        <v>2279741</v>
      </c>
      <c r="I26" s="21">
        <f t="shared" si="2"/>
        <v>1953622</v>
      </c>
      <c r="J26" s="21">
        <f t="shared" si="2"/>
        <v>979870</v>
      </c>
      <c r="K26" s="21">
        <f t="shared" si="2"/>
        <v>5980772</v>
      </c>
      <c r="L26" s="21">
        <f t="shared" si="2"/>
        <v>5216670</v>
      </c>
      <c r="M26" s="21">
        <f t="shared" si="2"/>
        <v>1259062</v>
      </c>
      <c r="N26" s="21">
        <f t="shared" si="2"/>
        <v>567151</v>
      </c>
      <c r="O26" s="21">
        <f t="shared" si="2"/>
        <v>2262877</v>
      </c>
      <c r="P26" s="21">
        <f t="shared" si="2"/>
        <v>2785125</v>
      </c>
      <c r="Q26" s="21">
        <f t="shared" si="2"/>
        <v>2244936</v>
      </c>
      <c r="R26" s="21">
        <f t="shared" si="2"/>
        <v>491068</v>
      </c>
      <c r="S26" s="21">
        <f t="shared" si="2"/>
        <v>934936</v>
      </c>
      <c r="T26" s="21">
        <f t="shared" si="2"/>
        <v>1048403</v>
      </c>
      <c r="U26" s="21">
        <f t="shared" si="2"/>
        <v>402928</v>
      </c>
      <c r="V26" s="21">
        <f t="shared" si="2"/>
        <v>424230</v>
      </c>
    </row>
    <row r="27" spans="2:22" x14ac:dyDescent="0.3">
      <c r="B27" s="19" t="s">
        <v>129</v>
      </c>
      <c r="C27" s="23"/>
      <c r="D27" s="23">
        <v>-298268</v>
      </c>
      <c r="E27" s="23">
        <v>-193967</v>
      </c>
      <c r="F27" s="23">
        <v>-96338</v>
      </c>
      <c r="G27" s="23">
        <v>-166039</v>
      </c>
      <c r="H27" s="23">
        <v>-116421</v>
      </c>
      <c r="I27" s="23">
        <v>-68932</v>
      </c>
      <c r="J27" s="23">
        <v>-34609</v>
      </c>
      <c r="K27" s="23">
        <v>-122060</v>
      </c>
      <c r="L27" s="23">
        <v>-79793</v>
      </c>
      <c r="M27" s="23">
        <v>-56949</v>
      </c>
      <c r="N27" s="23">
        <v>-34506</v>
      </c>
      <c r="O27" s="23">
        <v>-146701</v>
      </c>
      <c r="P27" s="23">
        <v>-107161</v>
      </c>
      <c r="Q27" s="23">
        <v>-71913</v>
      </c>
      <c r="R27" s="23">
        <v>-36381</v>
      </c>
      <c r="S27" s="23">
        <v>-111775</v>
      </c>
      <c r="T27" s="23">
        <v>-94310</v>
      </c>
      <c r="U27" s="23">
        <v>-62870</v>
      </c>
      <c r="V27" s="23">
        <v>-31411</v>
      </c>
    </row>
    <row r="28" spans="2:22" x14ac:dyDescent="0.3">
      <c r="B28" s="19" t="s">
        <v>130</v>
      </c>
      <c r="C28" s="23"/>
      <c r="D28" s="23">
        <v>71826</v>
      </c>
      <c r="E28" s="23">
        <v>77288</v>
      </c>
      <c r="F28" s="23">
        <v>46638</v>
      </c>
      <c r="G28" s="23">
        <v>167233</v>
      </c>
      <c r="H28" s="23">
        <v>135665</v>
      </c>
      <c r="I28" s="23">
        <v>92625</v>
      </c>
      <c r="J28" s="23">
        <v>45190</v>
      </c>
      <c r="K28" s="23">
        <v>160966</v>
      </c>
      <c r="L28" s="23">
        <v>127823</v>
      </c>
      <c r="M28" s="23">
        <v>45275</v>
      </c>
      <c r="N28" s="23">
        <v>48486</v>
      </c>
      <c r="O28" s="23">
        <v>-4871</v>
      </c>
      <c r="P28" s="23">
        <v>-21007</v>
      </c>
      <c r="Q28" s="23">
        <v>-21778</v>
      </c>
      <c r="R28" s="23">
        <v>59636</v>
      </c>
      <c r="S28" s="23">
        <v>232507</v>
      </c>
      <c r="T28" s="23">
        <v>102580</v>
      </c>
      <c r="U28" s="23">
        <v>229785</v>
      </c>
      <c r="V28" s="23">
        <v>216131</v>
      </c>
    </row>
    <row r="29" spans="2:22" x14ac:dyDescent="0.3">
      <c r="B29" s="19" t="s">
        <v>131</v>
      </c>
      <c r="C29" s="23"/>
      <c r="D29" s="23">
        <v>245831</v>
      </c>
      <c r="E29" s="23">
        <v>0</v>
      </c>
      <c r="F29" s="23">
        <v>0</v>
      </c>
      <c r="G29" s="23">
        <v>-619230</v>
      </c>
      <c r="H29" s="23">
        <v>-619230</v>
      </c>
      <c r="I29" s="23">
        <v>-619230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-9104</v>
      </c>
      <c r="P29" s="23">
        <v>0</v>
      </c>
      <c r="Q29" s="23">
        <v>0</v>
      </c>
      <c r="R29" s="23">
        <v>0</v>
      </c>
      <c r="S29" s="23">
        <v>-44461</v>
      </c>
      <c r="T29" s="23">
        <v>137355</v>
      </c>
      <c r="U29" s="23">
        <v>0</v>
      </c>
      <c r="V29" s="23">
        <v>0</v>
      </c>
    </row>
    <row r="30" spans="2:22" x14ac:dyDescent="0.3">
      <c r="B30" s="22" t="s">
        <v>132</v>
      </c>
      <c r="C30" s="23"/>
      <c r="D30" s="23">
        <v>-1314504</v>
      </c>
      <c r="E30" s="23">
        <v>-970731</v>
      </c>
      <c r="F30" s="23">
        <v>-516004</v>
      </c>
      <c r="G30" s="23">
        <v>-483281</v>
      </c>
      <c r="H30" s="23">
        <v>-162316</v>
      </c>
      <c r="I30" s="23">
        <v>7545</v>
      </c>
      <c r="J30" s="23">
        <v>14659</v>
      </c>
      <c r="K30" s="23">
        <v>238246</v>
      </c>
      <c r="L30" s="23">
        <v>204818</v>
      </c>
      <c r="M30" s="23">
        <v>-39410</v>
      </c>
      <c r="N30" s="23">
        <v>15133</v>
      </c>
      <c r="O30" s="23">
        <v>274986</v>
      </c>
      <c r="P30" s="23">
        <v>-663742</v>
      </c>
      <c r="Q30" s="23">
        <v>-519745</v>
      </c>
      <c r="R30" s="23">
        <v>-36395</v>
      </c>
      <c r="S30" s="23">
        <v>578852</v>
      </c>
      <c r="T30" s="23">
        <v>677147</v>
      </c>
      <c r="U30" s="23">
        <v>689478</v>
      </c>
      <c r="V30" s="23">
        <v>8897</v>
      </c>
    </row>
    <row r="31" spans="2:22" x14ac:dyDescent="0.3">
      <c r="B31" s="22" t="s">
        <v>133</v>
      </c>
      <c r="C31" s="21">
        <f>SUM(C26:C30)</f>
        <v>0</v>
      </c>
      <c r="D31" s="21">
        <f t="shared" ref="D31:V31" si="3">SUM(D26:D30)</f>
        <v>2384776</v>
      </c>
      <c r="E31" s="21">
        <f t="shared" si="3"/>
        <v>1167357</v>
      </c>
      <c r="F31" s="21">
        <f t="shared" si="3"/>
        <v>426980</v>
      </c>
      <c r="G31" s="21">
        <f t="shared" si="3"/>
        <v>1686144</v>
      </c>
      <c r="H31" s="21">
        <f t="shared" si="3"/>
        <v>1517439</v>
      </c>
      <c r="I31" s="21">
        <f t="shared" si="3"/>
        <v>1365630</v>
      </c>
      <c r="J31" s="21">
        <f t="shared" si="3"/>
        <v>1005110</v>
      </c>
      <c r="K31" s="21">
        <f t="shared" si="3"/>
        <v>6257924</v>
      </c>
      <c r="L31" s="21">
        <f t="shared" si="3"/>
        <v>5469518</v>
      </c>
      <c r="M31" s="21">
        <f t="shared" si="3"/>
        <v>1207978</v>
      </c>
      <c r="N31" s="21">
        <f t="shared" si="3"/>
        <v>596264</v>
      </c>
      <c r="O31" s="21">
        <f t="shared" si="3"/>
        <v>2377187</v>
      </c>
      <c r="P31" s="21">
        <f t="shared" si="3"/>
        <v>1993215</v>
      </c>
      <c r="Q31" s="21">
        <f t="shared" si="3"/>
        <v>1631500</v>
      </c>
      <c r="R31" s="21">
        <f t="shared" si="3"/>
        <v>477928</v>
      </c>
      <c r="S31" s="21">
        <f t="shared" si="3"/>
        <v>1590059</v>
      </c>
      <c r="T31" s="21">
        <f t="shared" si="3"/>
        <v>1871175</v>
      </c>
      <c r="U31" s="21">
        <f t="shared" si="3"/>
        <v>1259321</v>
      </c>
      <c r="V31" s="21">
        <f t="shared" si="3"/>
        <v>617847</v>
      </c>
    </row>
    <row r="32" spans="2:22" x14ac:dyDescent="0.3">
      <c r="B32" s="19" t="s">
        <v>134</v>
      </c>
      <c r="C32" s="23"/>
      <c r="D32" s="23">
        <v>-241470</v>
      </c>
      <c r="E32" s="23">
        <v>-88748</v>
      </c>
      <c r="F32" s="23">
        <v>-34215</v>
      </c>
      <c r="G32" s="23">
        <v>-88663</v>
      </c>
      <c r="H32" s="23">
        <v>-268184</v>
      </c>
      <c r="I32" s="23">
        <v>-94260</v>
      </c>
      <c r="J32" s="23">
        <v>-169972</v>
      </c>
      <c r="K32" s="23">
        <v>-7</v>
      </c>
      <c r="L32" s="23">
        <v>-3355</v>
      </c>
      <c r="M32" s="23">
        <v>-236632</v>
      </c>
      <c r="N32" s="23">
        <v>-266031</v>
      </c>
      <c r="O32" s="23">
        <v>-934315</v>
      </c>
      <c r="P32" s="23">
        <v>-973517</v>
      </c>
      <c r="Q32" s="23">
        <v>-545084</v>
      </c>
      <c r="R32" s="23">
        <v>-279503</v>
      </c>
      <c r="S32" s="23">
        <v>-900527</v>
      </c>
      <c r="T32" s="23">
        <v>-836786</v>
      </c>
      <c r="U32" s="23">
        <v>-544308</v>
      </c>
      <c r="V32" s="23">
        <v>-272757</v>
      </c>
    </row>
    <row r="33" spans="2:22" x14ac:dyDescent="0.3">
      <c r="B33" s="19" t="s">
        <v>135</v>
      </c>
      <c r="C33" s="23"/>
      <c r="D33" s="23">
        <v>-195361</v>
      </c>
      <c r="E33" s="23">
        <v>-200404</v>
      </c>
      <c r="F33" s="23">
        <v>-89298</v>
      </c>
      <c r="G33" s="23">
        <v>45266</v>
      </c>
      <c r="H33" s="23">
        <v>-79991</v>
      </c>
      <c r="I33" s="23">
        <v>-214268</v>
      </c>
      <c r="J33" s="23">
        <v>-83689</v>
      </c>
      <c r="K33" s="23">
        <v>-789520</v>
      </c>
      <c r="L33" s="23">
        <v>-728968</v>
      </c>
      <c r="M33" s="23">
        <v>-38484</v>
      </c>
      <c r="N33" s="23">
        <v>43057</v>
      </c>
      <c r="O33" s="23">
        <v>279505</v>
      </c>
      <c r="P33" s="23">
        <v>-152618</v>
      </c>
      <c r="Q33" s="23">
        <v>-165815</v>
      </c>
      <c r="R33" s="23">
        <v>-31569</v>
      </c>
      <c r="S33" s="23">
        <v>2539948</v>
      </c>
      <c r="T33" s="23">
        <v>243177</v>
      </c>
      <c r="U33" s="23">
        <v>228380</v>
      </c>
      <c r="V33" s="23">
        <v>-667</v>
      </c>
    </row>
    <row r="34" spans="2:22" x14ac:dyDescent="0.3">
      <c r="B34" s="19" t="s">
        <v>136</v>
      </c>
      <c r="C34" s="23"/>
      <c r="D34" s="23">
        <v>177570</v>
      </c>
      <c r="E34" s="23">
        <v>65259</v>
      </c>
      <c r="F34" s="23">
        <v>25174</v>
      </c>
      <c r="G34" s="23">
        <v>64680</v>
      </c>
      <c r="H34" s="23">
        <v>195911</v>
      </c>
      <c r="I34" s="23">
        <v>68842</v>
      </c>
      <c r="J34" s="23">
        <v>124267</v>
      </c>
      <c r="K34" s="23">
        <v>7</v>
      </c>
      <c r="L34" s="23">
        <v>0</v>
      </c>
      <c r="M34" s="23">
        <v>170496</v>
      </c>
      <c r="N34" s="23">
        <v>92635</v>
      </c>
      <c r="O34" s="23">
        <v>386262</v>
      </c>
      <c r="P34" s="23">
        <v>526519</v>
      </c>
      <c r="Q34" s="23">
        <v>330923</v>
      </c>
      <c r="R34" s="23">
        <v>61452</v>
      </c>
      <c r="S34" s="23">
        <v>282470</v>
      </c>
      <c r="T34" s="23">
        <v>81821</v>
      </c>
      <c r="U34" s="23">
        <v>53079</v>
      </c>
      <c r="V34" s="23">
        <v>261</v>
      </c>
    </row>
    <row r="35" spans="2:22" x14ac:dyDescent="0.3">
      <c r="B35" s="22" t="s">
        <v>137</v>
      </c>
      <c r="C35" s="21">
        <f t="shared" ref="C35:V35" si="4">SUM(C31:C34)</f>
        <v>0</v>
      </c>
      <c r="D35" s="21">
        <f t="shared" si="4"/>
        <v>2125515</v>
      </c>
      <c r="E35" s="21">
        <f t="shared" si="4"/>
        <v>943464</v>
      </c>
      <c r="F35" s="21">
        <f t="shared" si="4"/>
        <v>328641</v>
      </c>
      <c r="G35" s="21">
        <f t="shared" si="4"/>
        <v>1707427</v>
      </c>
      <c r="H35" s="21">
        <f t="shared" si="4"/>
        <v>1365175</v>
      </c>
      <c r="I35" s="21">
        <f t="shared" si="4"/>
        <v>1125944</v>
      </c>
      <c r="J35" s="21">
        <f t="shared" si="4"/>
        <v>875716</v>
      </c>
      <c r="K35" s="21">
        <f t="shared" si="4"/>
        <v>5468404</v>
      </c>
      <c r="L35" s="21">
        <f t="shared" si="4"/>
        <v>4737195</v>
      </c>
      <c r="M35" s="21">
        <f t="shared" si="4"/>
        <v>1103358</v>
      </c>
      <c r="N35" s="21">
        <f t="shared" si="4"/>
        <v>465925</v>
      </c>
      <c r="O35" s="21">
        <f t="shared" si="4"/>
        <v>2108639</v>
      </c>
      <c r="P35" s="21">
        <f t="shared" si="4"/>
        <v>1393599</v>
      </c>
      <c r="Q35" s="21">
        <f t="shared" si="4"/>
        <v>1251524</v>
      </c>
      <c r="R35" s="21">
        <f t="shared" si="4"/>
        <v>228308</v>
      </c>
      <c r="S35" s="21">
        <f t="shared" si="4"/>
        <v>3511950</v>
      </c>
      <c r="T35" s="21">
        <f t="shared" si="4"/>
        <v>1359387</v>
      </c>
      <c r="U35" s="21">
        <f t="shared" si="4"/>
        <v>996472</v>
      </c>
      <c r="V35" s="21">
        <f t="shared" si="4"/>
        <v>344684</v>
      </c>
    </row>
    <row r="36" spans="2:22" x14ac:dyDescent="0.3">
      <c r="B36" s="22" t="s">
        <v>138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2:22" x14ac:dyDescent="0.3">
      <c r="B37" s="22" t="s">
        <v>139</v>
      </c>
      <c r="C37" s="21">
        <f>SUM(C35:C36)</f>
        <v>0</v>
      </c>
      <c r="D37" s="21">
        <f t="shared" ref="D37:V37" si="5">SUM(D35:D36)</f>
        <v>2125515</v>
      </c>
      <c r="E37" s="21">
        <f t="shared" si="5"/>
        <v>943464</v>
      </c>
      <c r="F37" s="21">
        <f t="shared" si="5"/>
        <v>328641</v>
      </c>
      <c r="G37" s="21">
        <f t="shared" si="5"/>
        <v>1707427</v>
      </c>
      <c r="H37" s="21">
        <f t="shared" si="5"/>
        <v>1365175</v>
      </c>
      <c r="I37" s="21">
        <f t="shared" si="5"/>
        <v>1125944</v>
      </c>
      <c r="J37" s="21">
        <f t="shared" si="5"/>
        <v>875716</v>
      </c>
      <c r="K37" s="21">
        <f t="shared" si="5"/>
        <v>5468404</v>
      </c>
      <c r="L37" s="21">
        <f t="shared" si="5"/>
        <v>4737195</v>
      </c>
      <c r="M37" s="21">
        <f t="shared" si="5"/>
        <v>1103358</v>
      </c>
      <c r="N37" s="21">
        <f t="shared" si="5"/>
        <v>465925</v>
      </c>
      <c r="O37" s="21">
        <f t="shared" si="5"/>
        <v>2108639</v>
      </c>
      <c r="P37" s="21">
        <f t="shared" si="5"/>
        <v>1393599</v>
      </c>
      <c r="Q37" s="21">
        <f t="shared" si="5"/>
        <v>1251524</v>
      </c>
      <c r="R37" s="21">
        <f t="shared" si="5"/>
        <v>228308</v>
      </c>
      <c r="S37" s="21">
        <f t="shared" si="5"/>
        <v>3511950</v>
      </c>
      <c r="T37" s="21">
        <f t="shared" si="5"/>
        <v>1359387</v>
      </c>
      <c r="U37" s="21">
        <f t="shared" si="5"/>
        <v>996472</v>
      </c>
      <c r="V37" s="21">
        <f t="shared" si="5"/>
        <v>344684</v>
      </c>
    </row>
    <row r="38" spans="2:22" x14ac:dyDescent="0.3">
      <c r="O38" s="21"/>
      <c r="P38" s="21"/>
      <c r="Q38" s="21"/>
      <c r="R38" s="21"/>
      <c r="S38" s="21"/>
      <c r="T38" s="21"/>
      <c r="U38" s="21"/>
      <c r="V38" s="21"/>
    </row>
    <row r="39" spans="2:22" x14ac:dyDescent="0.3"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</sheetData>
  <mergeCells count="5">
    <mergeCell ref="C2:F2"/>
    <mergeCell ref="G2:J2"/>
    <mergeCell ref="K2:N2"/>
    <mergeCell ref="O2:R2"/>
    <mergeCell ref="S2:V2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&amp;C_x000D_&amp;1#&amp;"Calibri"&amp;10&amp;K008000 Classificação: 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6AE3AF5B1EE143B6D077D9A0CC2180" ma:contentTypeVersion="4" ma:contentTypeDescription="Create a new document." ma:contentTypeScope="" ma:versionID="228132cb266f88a05472e7cbc1bba98f">
  <xsd:schema xmlns:xsd="http://www.w3.org/2001/XMLSchema" xmlns:xs="http://www.w3.org/2001/XMLSchema" xmlns:p="http://schemas.microsoft.com/office/2006/metadata/properties" xmlns:ns2="917aaf50-ffa7-4ad6-ae8e-f78f9f4d65b1" targetNamespace="http://schemas.microsoft.com/office/2006/metadata/properties" ma:root="true" ma:fieldsID="3922261e4be052fd7de286eb0214180c" ns2:_="">
    <xsd:import namespace="917aaf50-ffa7-4ad6-ae8e-f78f9f4d65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aaf50-ffa7-4ad6-ae8e-f78f9f4d65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DE28E3-4DAB-4803-9DD6-7F18AABB8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DDB249-AAC2-4F4F-A00F-18AD6F10F9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aaf50-ffa7-4ad6-ae8e-f78f9f4d65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B923C3-9171-49EF-894C-37907A86BD76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917aaf50-ffa7-4ad6-ae8e-f78f9f4d65b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FURNAS SOCIETÁRIO INDIVIDUAL.</vt:lpstr>
      <vt:lpstr>Furnas acc</vt:lpstr>
      <vt:lpstr>Eletronorte acc</vt:lpstr>
      <vt:lpstr>COVER</vt:lpstr>
      <vt:lpstr>Consolidated</vt:lpstr>
      <vt:lpstr>Non-recurring</vt:lpstr>
      <vt:lpstr>Holding</vt:lpstr>
      <vt:lpstr>Thermal Revenue</vt:lpstr>
      <vt:lpstr>Chesf acc</vt:lpstr>
      <vt:lpstr>Furnas Parent Company</vt:lpstr>
      <vt:lpstr>MESA</vt:lpstr>
      <vt:lpstr>Furnas Consolidated</vt:lpstr>
      <vt:lpstr>Eletronorte Parent Company</vt:lpstr>
      <vt:lpstr>Teles Pires</vt:lpstr>
      <vt:lpstr>Eletronorte Consolidated</vt:lpstr>
      <vt:lpstr>Chesf </vt:lpstr>
      <vt:lpstr>CGT Eletrosul</vt:lpstr>
      <vt:lpstr>MESA acc</vt:lpstr>
      <vt:lpstr>CGT Eletrosul acc</vt:lpstr>
      <vt:lpstr>Eletropar acc</vt:lpstr>
    </vt:vector>
  </TitlesOfParts>
  <Company>ELETROBRAS - CENTRAIS ELETRICAS BRASILEIRAS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Damascena F.</dc:creator>
  <cp:lastModifiedBy>Eduardo Di Giovanna Ganino</cp:lastModifiedBy>
  <dcterms:created xsi:type="dcterms:W3CDTF">2023-11-21T17:25:48Z</dcterms:created>
  <dcterms:modified xsi:type="dcterms:W3CDTF">2024-08-19T18:54:14Z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0x010100FD6AE3AF5B1EE143B6D077D9A0CC2180</vt:lpwstr>
  </property>
  <property fmtid="{D5CDD505-2E9C-101B-9397-08002B2CF9AE}" pid="3" name="MediaServiceImageTags">
    <vt:lpwstr/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SetDate">
    <vt:lpwstr>2023-12-11T12:24:06Z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ea60d57e-af5b-4752-ac57-3e4f28ca11dc_ActionId">
    <vt:lpwstr>40697e3a-b4e7-495f-8a74-ebcfa0320c55</vt:lpwstr>
  </property>
  <property fmtid="{D5CDD505-2E9C-101B-9397-08002B2CF9AE}" pid="10" name="MSIP_Label_ea60d57e-af5b-4752-ac57-3e4f28ca11dc_ContentBits">
    <vt:lpwstr>0</vt:lpwstr>
  </property>
  <property fmtid="{D5CDD505-2E9C-101B-9397-08002B2CF9AE}" pid="11" name="MSIP_Label_f5d9f3d2-9f5c-4636-bcb8-0b3d7877770b_Enabled">
    <vt:lpwstr>true</vt:lpwstr>
  </property>
  <property fmtid="{D5CDD505-2E9C-101B-9397-08002B2CF9AE}" pid="12" name="MSIP_Label_f5d9f3d2-9f5c-4636-bcb8-0b3d7877770b_SetDate">
    <vt:lpwstr>2024-03-19T18:47:58Z</vt:lpwstr>
  </property>
  <property fmtid="{D5CDD505-2E9C-101B-9397-08002B2CF9AE}" pid="13" name="MSIP_Label_f5d9f3d2-9f5c-4636-bcb8-0b3d7877770b_Method">
    <vt:lpwstr>Privileged</vt:lpwstr>
  </property>
  <property fmtid="{D5CDD505-2E9C-101B-9397-08002B2CF9AE}" pid="14" name="MSIP_Label_f5d9f3d2-9f5c-4636-bcb8-0b3d7877770b_Name">
    <vt:lpwstr>Pública</vt:lpwstr>
  </property>
  <property fmtid="{D5CDD505-2E9C-101B-9397-08002B2CF9AE}" pid="15" name="MSIP_Label_f5d9f3d2-9f5c-4636-bcb8-0b3d7877770b_SiteId">
    <vt:lpwstr>400f54e7-f86b-4fd8-99a7-a9a563576b5d</vt:lpwstr>
  </property>
  <property fmtid="{D5CDD505-2E9C-101B-9397-08002B2CF9AE}" pid="16" name="MSIP_Label_f5d9f3d2-9f5c-4636-bcb8-0b3d7877770b_ActionId">
    <vt:lpwstr>85374f59-b1f1-46a4-acd0-32b52052415c</vt:lpwstr>
  </property>
  <property fmtid="{D5CDD505-2E9C-101B-9397-08002B2CF9AE}" pid="17" name="MSIP_Label_f5d9f3d2-9f5c-4636-bcb8-0b3d7877770b_ContentBits">
    <vt:lpwstr>2</vt:lpwstr>
  </property>
  <property fmtid="{D5CDD505-2E9C-101B-9397-08002B2CF9AE}" pid="18" name="MSIP_Label_40a83aed-4ff2-443d-a0cb-a0188107753d_Enabled">
    <vt:lpwstr>true</vt:lpwstr>
  </property>
  <property fmtid="{D5CDD505-2E9C-101B-9397-08002B2CF9AE}" pid="19" name="MSIP_Label_40a83aed-4ff2-443d-a0cb-a0188107753d_SetDate">
    <vt:lpwstr>2024-08-17T17:21:27Z</vt:lpwstr>
  </property>
  <property fmtid="{D5CDD505-2E9C-101B-9397-08002B2CF9AE}" pid="20" name="MSIP_Label_40a83aed-4ff2-443d-a0cb-a0188107753d_Method">
    <vt:lpwstr>Privileged</vt:lpwstr>
  </property>
  <property fmtid="{D5CDD505-2E9C-101B-9397-08002B2CF9AE}" pid="21" name="MSIP_Label_40a83aed-4ff2-443d-a0cb-a0188107753d_Name">
    <vt:lpwstr>Pública</vt:lpwstr>
  </property>
  <property fmtid="{D5CDD505-2E9C-101B-9397-08002B2CF9AE}" pid="22" name="MSIP_Label_40a83aed-4ff2-443d-a0cb-a0188107753d_SiteId">
    <vt:lpwstr>8a0ffb54-9716-4a93-9158-9e3a7206f18e</vt:lpwstr>
  </property>
  <property fmtid="{D5CDD505-2E9C-101B-9397-08002B2CF9AE}" pid="23" name="MSIP_Label_40a83aed-4ff2-443d-a0cb-a0188107753d_ActionId">
    <vt:lpwstr>e9bc4894-4213-49e7-9485-7fc3f1a6df46</vt:lpwstr>
  </property>
  <property fmtid="{D5CDD505-2E9C-101B-9397-08002B2CF9AE}" pid="24" name="MSIP_Label_40a83aed-4ff2-443d-a0cb-a0188107753d_ContentBits">
    <vt:lpwstr>2</vt:lpwstr>
  </property>
</Properties>
</file>